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Facilities\Toronto-TheInternationalCentre\Order Forms\"/>
    </mc:Choice>
  </mc:AlternateContent>
  <xr:revisionPtr revIDLastSave="0" documentId="8_{1AB96451-06FE-412D-97AD-E94171E191B8}" xr6:coauthVersionLast="47" xr6:coauthVersionMax="47" xr10:uidLastSave="{00000000-0000-0000-0000-000000000000}"/>
  <workbookProtection workbookAlgorithmName="SHA-512" workbookHashValue="LgnjFwCzx1qMnafC7HBNXnid2jZXpzQANA98uNSiqZ8fA1CM/qCH0DwGJQxDVu8evu/7m2Ff0QLt6tagqYyfOQ==" workbookSaltValue="zt9QBQ6saOMQeG8B5fm3xA==" workbookSpinCount="100000" lockStructure="1"/>
  <bookViews>
    <workbookView xWindow="-120" yWindow="-120" windowWidth="29040" windowHeight="15840" xr2:uid="{00000000-000D-0000-FFFF-FFFF00000000}"/>
  </bookViews>
  <sheets>
    <sheet name="EXHIBITOR ORDER FORM" sheetId="1" r:id="rId1"/>
  </sheets>
  <definedNames>
    <definedName name="_xlnm._FilterDatabase" localSheetId="0" hidden="1">'EXHIBITOR ORDER FORM'!$A$87:$A$96</definedName>
    <definedName name="_MailOriginal" localSheetId="0">'EXHIBITOR ORDER FORM'!#REF!</definedName>
    <definedName name="_xlnm.Print_Area" localSheetId="0">'EXHIBITOR ORDER FORM'!$A$1:$O$61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1" l="1"/>
  <c r="N37" i="1"/>
  <c r="M37" i="1"/>
  <c r="N36" i="1"/>
  <c r="M36" i="1"/>
  <c r="N35" i="1"/>
  <c r="M35" i="1"/>
  <c r="N34" i="1"/>
  <c r="M34" i="1"/>
  <c r="N33" i="1"/>
  <c r="N32" i="1"/>
  <c r="M32" i="1"/>
  <c r="N28" i="1"/>
  <c r="L28" i="1"/>
  <c r="J28" i="1"/>
  <c r="N27" i="1"/>
  <c r="L27" i="1"/>
  <c r="J27" i="1"/>
  <c r="N26" i="1"/>
  <c r="L26" i="1"/>
  <c r="J26" i="1"/>
  <c r="N40" i="1"/>
  <c r="M26" i="1" l="1"/>
  <c r="M27" i="1"/>
  <c r="M28" i="1"/>
  <c r="N24" i="1"/>
  <c r="N22" i="1"/>
  <c r="L23" i="1"/>
  <c r="L24" i="1"/>
  <c r="L22" i="1"/>
  <c r="N43" i="1" l="1"/>
  <c r="N23" i="1" l="1"/>
  <c r="J22" i="1"/>
  <c r="M22" i="1" s="1"/>
  <c r="J24" i="1"/>
  <c r="M24" i="1" s="1"/>
  <c r="J23" i="1"/>
  <c r="M23" i="1" s="1"/>
  <c r="N38" i="1" l="1"/>
  <c r="N41" i="1" l="1"/>
  <c r="N42" i="1" s="1"/>
</calcChain>
</file>

<file path=xl/sharedStrings.xml><?xml version="1.0" encoding="utf-8"?>
<sst xmlns="http://schemas.openxmlformats.org/spreadsheetml/2006/main" count="104" uniqueCount="87">
  <si>
    <t>COMPANY:</t>
  </si>
  <si>
    <t>STREET:</t>
  </si>
  <si>
    <t>CITY:</t>
  </si>
  <si>
    <t>PROV / STATE:</t>
  </si>
  <si>
    <t>E-MAIL:</t>
  </si>
  <si>
    <t>PHONE:</t>
  </si>
  <si>
    <t>ORDERED BY:</t>
  </si>
  <si>
    <t>SHOW NAME:</t>
  </si>
  <si>
    <t>BOOTH #:</t>
  </si>
  <si>
    <t>PO #:</t>
  </si>
  <si>
    <t>INSTALLATION DATE:</t>
  </si>
  <si>
    <t>TIME:</t>
  </si>
  <si>
    <t>EXHIBIT START DATE:</t>
  </si>
  <si>
    <t>EXHIBIT END DATE:</t>
  </si>
  <si>
    <t>CONTACT ON-SITE:</t>
  </si>
  <si>
    <t>QUANTITY</t>
  </si>
  <si>
    <t>New Brunswick</t>
  </si>
  <si>
    <t>Nova Scotia</t>
  </si>
  <si>
    <t>Quebec</t>
  </si>
  <si>
    <t>Ontario</t>
  </si>
  <si>
    <t>Manitoba</t>
  </si>
  <si>
    <t>Saskatchewan</t>
  </si>
  <si>
    <t>Alberta</t>
  </si>
  <si>
    <t>British Columbia</t>
  </si>
  <si>
    <t>Newfoundland</t>
  </si>
  <si>
    <t>PROVINCE</t>
  </si>
  <si>
    <t>PST</t>
  </si>
  <si>
    <t>GST or HST</t>
  </si>
  <si>
    <t>VISA</t>
  </si>
  <si>
    <t>MASTERCARD</t>
  </si>
  <si>
    <t>AMEX</t>
  </si>
  <si>
    <t>DINERS</t>
  </si>
  <si>
    <t>CHEQUE</t>
  </si>
  <si>
    <t>PAYMENT</t>
  </si>
  <si>
    <t>PEI</t>
  </si>
  <si>
    <t>DAYS</t>
  </si>
  <si>
    <t>CODE</t>
  </si>
  <si>
    <t>HST #:</t>
  </si>
  <si>
    <t>CONTACT ON-SITE PHONE:</t>
  </si>
  <si>
    <t xml:space="preserve">Please carefully read the following terms &amp; conditions: </t>
  </si>
  <si>
    <t xml:space="preserve">Once form is completed in full, please email to the listed encore representative above. </t>
  </si>
  <si>
    <t>Once this request form is submitted, an Encore Representative will provide you an official work estimate document for review, signature &amp; payment details.</t>
  </si>
  <si>
    <t>ADVANCE RATE</t>
  </si>
  <si>
    <t xml:space="preserve">DAYS </t>
  </si>
  <si>
    <t xml:space="preserve">Encore is a full-Service Event Experience Company. If there is anything additional that you may require beyond this list, please feel free to contact the encore representative listed above for a custom solution. </t>
  </si>
  <si>
    <t>EVENT SPACE:</t>
  </si>
  <si>
    <t>TOTAL (ADV.)</t>
  </si>
  <si>
    <t>Subtotal</t>
  </si>
  <si>
    <t>Service Charge</t>
  </si>
  <si>
    <t>HST</t>
  </si>
  <si>
    <t>TOTAL DUE</t>
  </si>
  <si>
    <t>Labour</t>
  </si>
  <si>
    <t>SERVICES  AVAILABLE</t>
  </si>
  <si>
    <t>NETTECH</t>
  </si>
  <si>
    <t>Labour Suggestion</t>
  </si>
  <si>
    <t>Labour Unit</t>
  </si>
  <si>
    <t>Labour SKU</t>
  </si>
  <si>
    <t>POSTAL/ZIP:</t>
  </si>
  <si>
    <t>RATE</t>
  </si>
  <si>
    <t>TOTAL</t>
  </si>
  <si>
    <t>The International Centre | 6900 Airport Rd.</t>
  </si>
  <si>
    <t>WIRED BASIC</t>
  </si>
  <si>
    <t>WIRED PLUS</t>
  </si>
  <si>
    <t>WIRED ENHANCED</t>
  </si>
  <si>
    <t>WIFI BASIC</t>
  </si>
  <si>
    <t>WIFI PLUS</t>
  </si>
  <si>
    <t>WIFI ENHANCED</t>
  </si>
  <si>
    <r>
      <t xml:space="preserve">Exhibitor Wireless Connect </t>
    </r>
    <r>
      <rPr>
        <b/>
        <sz val="11"/>
        <color rgb="FF1A1344"/>
        <rFont val="Calibri"/>
        <family val="2"/>
        <scheme val="minor"/>
      </rPr>
      <t>Basic (Max. 2 Activations per Item Ordered, Non Transferable)</t>
    </r>
  </si>
  <si>
    <r>
      <t xml:space="preserve">Exhibitor Wireless Connect </t>
    </r>
    <r>
      <rPr>
        <b/>
        <sz val="11"/>
        <color rgb="FF1A1344"/>
        <rFont val="Calibri"/>
        <family val="2"/>
        <scheme val="minor"/>
      </rPr>
      <t>Plus (Max. 2 Activations per Item Ordered, Non Transferable)</t>
    </r>
  </si>
  <si>
    <r>
      <t xml:space="preserve">Exhibitor Wireless Connect </t>
    </r>
    <r>
      <rPr>
        <b/>
        <sz val="11"/>
        <color rgb="FF212529"/>
        <rFont val="Calibri"/>
        <family val="2"/>
        <scheme val="minor"/>
      </rPr>
      <t>Enhanced (Max. 2 Activations per Item Ordered, Non Transferable)</t>
    </r>
  </si>
  <si>
    <t>All prices are subject to applicable sales taxes. Additional Labour Charges may apply as required.</t>
  </si>
  <si>
    <t>WIRELESS SERVICES (SHOW RATES, UP TO 7 DAYS)</t>
  </si>
  <si>
    <t>WIRED SERVICES (SHOW RATES, UP TO 7 DAYS)</t>
  </si>
  <si>
    <t>Once this form is received, an order will be created and sent via DocuSign for a digital signature. 
An Encore representative will reach out to you by phone to process the payment safely and securely.</t>
  </si>
  <si>
    <t>Exhibitor Single Wired Connect Basic (Max. 1 Device per Item Ordered, Non Transferable)</t>
  </si>
  <si>
    <t>Exhibitor Single Wired Connect Plus (Max. 1 Device per Item Ordered, Non Transferable)</t>
  </si>
  <si>
    <t>Exhibitor Single Wired Connect Enhanced (Max. 1 Device per Item Ordered, Non Transferable)</t>
  </si>
  <si>
    <t>ROUTERS ARE NOT PERMITTED WITH ANY OF THE ABOVE PACKAGES, SEE WIRED ROUTER PACKAGE BELOW.</t>
  </si>
  <si>
    <t>FOR UNDERCARPET CABLE PRE-INSTALLATION, PLEASE CALL FOR QUOTE. A FLOOR PLAN IS REQUIRED.</t>
  </si>
  <si>
    <t>OTHER SPECIALITY SERVICES (SHOW RATE, UP TO 7 DAYS)</t>
  </si>
  <si>
    <t>WIRED ROUTER</t>
  </si>
  <si>
    <t>Router Registration - Wired Enhanced w/Private DHCP IP Reservation (Router not Included)</t>
  </si>
  <si>
    <t>Private Static IP Reservation - per IP Address Reservation</t>
  </si>
  <si>
    <t>Public Static IP Request - per Public IP Address</t>
  </si>
  <si>
    <t>VOIP Phone Line (EXCLUDES HANDSET)</t>
  </si>
  <si>
    <t>WIFI POS</t>
  </si>
  <si>
    <t>POS Terminal WI-FI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</si>
</sst>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\ %"/>
    <numFmt numFmtId="166" formatCode="0.000\ %"/>
    <numFmt numFmtId="167" formatCode="&quot;$&quot;0.00;&quot;$&quot;\-0.00;;@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A134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A1344"/>
      <name val="Calibri"/>
      <family val="2"/>
      <scheme val="minor"/>
    </font>
    <font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1A1344"/>
      <name val="Calibri"/>
      <family val="2"/>
      <scheme val="minor"/>
    </font>
    <font>
      <b/>
      <sz val="12"/>
      <color rgb="FF1A1344"/>
      <name val="Calibri"/>
      <family val="2"/>
      <scheme val="minor"/>
    </font>
    <font>
      <sz val="11"/>
      <name val="Cambria"/>
      <family val="1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1A1344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A1344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7" fillId="0" borderId="16" xfId="0" applyFont="1" applyFill="1" applyBorder="1" applyAlignment="1" applyProtection="1">
      <alignment horizontal="left"/>
      <protection locked="0"/>
    </xf>
    <xf numFmtId="49" fontId="7" fillId="0" borderId="16" xfId="0" applyNumberFormat="1" applyFont="1" applyFill="1" applyBorder="1" applyAlignment="1" applyProtection="1">
      <alignment horizontal="left"/>
      <protection locked="0"/>
    </xf>
    <xf numFmtId="49" fontId="7" fillId="0" borderId="20" xfId="0" applyNumberFormat="1" applyFont="1" applyFill="1" applyBorder="1" applyAlignment="1" applyProtection="1">
      <alignment horizontal="left"/>
      <protection locked="0"/>
    </xf>
    <xf numFmtId="0" fontId="6" fillId="0" borderId="26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20" xfId="0" applyFont="1" applyFill="1" applyBorder="1" applyAlignment="1" applyProtection="1">
      <alignment horizontal="left"/>
      <protection locked="0"/>
    </xf>
    <xf numFmtId="0" fontId="5" fillId="3" borderId="7" xfId="0" applyFont="1" applyFill="1" applyBorder="1" applyProtection="1"/>
    <xf numFmtId="0" fontId="8" fillId="3" borderId="7" xfId="0" applyFont="1" applyFill="1" applyBorder="1" applyProtection="1"/>
    <xf numFmtId="0" fontId="9" fillId="3" borderId="7" xfId="0" applyFont="1" applyFill="1" applyBorder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4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left"/>
    </xf>
    <xf numFmtId="0" fontId="5" fillId="3" borderId="0" xfId="0" applyFont="1" applyFill="1" applyBorder="1" applyProtection="1"/>
    <xf numFmtId="49" fontId="7" fillId="0" borderId="0" xfId="0" applyNumberFormat="1" applyFont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right"/>
    </xf>
    <xf numFmtId="0" fontId="5" fillId="3" borderId="21" xfId="0" applyFont="1" applyFill="1" applyBorder="1" applyProtection="1"/>
    <xf numFmtId="0" fontId="7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top" wrapText="1"/>
    </xf>
    <xf numFmtId="0" fontId="6" fillId="0" borderId="22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 vertical="center"/>
    </xf>
    <xf numFmtId="2" fontId="15" fillId="0" borderId="0" xfId="1" applyNumberFormat="1" applyFont="1" applyBorder="1" applyAlignment="1" applyProtection="1">
      <alignment horizontal="center"/>
    </xf>
    <xf numFmtId="0" fontId="18" fillId="3" borderId="25" xfId="0" applyFont="1" applyFill="1" applyBorder="1" applyAlignment="1" applyProtection="1">
      <alignment horizontal="left" vertical="center" indent="1"/>
    </xf>
    <xf numFmtId="0" fontId="3" fillId="3" borderId="11" xfId="0" applyFont="1" applyFill="1" applyBorder="1" applyAlignment="1" applyProtection="1">
      <alignment vertical="top"/>
    </xf>
    <xf numFmtId="0" fontId="4" fillId="3" borderId="4" xfId="0" applyFont="1" applyFill="1" applyBorder="1" applyAlignment="1" applyProtection="1">
      <alignment vertical="top"/>
    </xf>
    <xf numFmtId="0" fontId="4" fillId="3" borderId="12" xfId="0" applyFont="1" applyFill="1" applyBorder="1" applyAlignment="1" applyProtection="1">
      <alignment vertical="top"/>
    </xf>
    <xf numFmtId="164" fontId="7" fillId="0" borderId="5" xfId="0" applyNumberFormat="1" applyFont="1" applyBorder="1" applyAlignment="1" applyProtection="1">
      <alignment horizontal="center" vertical="top"/>
    </xf>
    <xf numFmtId="3" fontId="7" fillId="0" borderId="5" xfId="0" applyNumberFormat="1" applyFont="1" applyBorder="1" applyAlignment="1" applyProtection="1">
      <alignment horizontal="center" vertical="top"/>
    </xf>
    <xf numFmtId="164" fontId="6" fillId="0" borderId="5" xfId="0" applyNumberFormat="1" applyFont="1" applyBorder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8" fillId="0" borderId="10" xfId="0" applyFont="1" applyBorder="1" applyAlignment="1" applyProtection="1">
      <alignment horizontal="center" vertical="center"/>
    </xf>
    <xf numFmtId="0" fontId="8" fillId="0" borderId="3" xfId="0" applyFont="1" applyBorder="1" applyProtection="1"/>
    <xf numFmtId="0" fontId="8" fillId="0" borderId="1" xfId="0" applyFont="1" applyBorder="1" applyProtection="1"/>
    <xf numFmtId="0" fontId="8" fillId="0" borderId="2" xfId="0" applyFont="1" applyBorder="1" applyProtection="1"/>
    <xf numFmtId="164" fontId="8" fillId="0" borderId="5" xfId="0" applyNumberFormat="1" applyFont="1" applyBorder="1" applyAlignment="1" applyProtection="1">
      <alignment horizontal="center"/>
    </xf>
    <xf numFmtId="164" fontId="5" fillId="0" borderId="5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67" fontId="8" fillId="0" borderId="5" xfId="0" applyNumberFormat="1" applyFont="1" applyBorder="1" applyProtection="1"/>
    <xf numFmtId="0" fontId="7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vertical="center"/>
    </xf>
    <xf numFmtId="0" fontId="16" fillId="0" borderId="0" xfId="0" applyFont="1" applyProtection="1"/>
    <xf numFmtId="165" fontId="5" fillId="0" borderId="0" xfId="1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 wrapText="1"/>
    </xf>
    <xf numFmtId="2" fontId="5" fillId="0" borderId="0" xfId="0" applyNumberFormat="1" applyFont="1" applyAlignment="1" applyProtection="1">
      <alignment horizontal="center"/>
    </xf>
    <xf numFmtId="0" fontId="8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" fontId="12" fillId="4" borderId="0" xfId="0" applyNumberFormat="1" applyFont="1" applyFill="1" applyBorder="1" applyAlignment="1" applyProtection="1">
      <alignment horizontal="right"/>
    </xf>
    <xf numFmtId="167" fontId="13" fillId="0" borderId="0" xfId="0" applyNumberFormat="1" applyFont="1" applyBorder="1" applyProtection="1"/>
    <xf numFmtId="167" fontId="13" fillId="0" borderId="5" xfId="0" applyNumberFormat="1" applyFont="1" applyBorder="1" applyProtection="1"/>
    <xf numFmtId="164" fontId="5" fillId="0" borderId="0" xfId="0" applyNumberFormat="1" applyFont="1" applyBorder="1" applyProtection="1"/>
    <xf numFmtId="167" fontId="14" fillId="0" borderId="5" xfId="0" applyNumberFormat="1" applyFont="1" applyBorder="1" applyProtection="1"/>
    <xf numFmtId="164" fontId="5" fillId="4" borderId="0" xfId="0" applyNumberFormat="1" applyFont="1" applyFill="1" applyBorder="1" applyAlignment="1" applyProtection="1">
      <alignment horizontal="center"/>
    </xf>
    <xf numFmtId="1" fontId="5" fillId="4" borderId="0" xfId="0" applyNumberFormat="1" applyFont="1" applyFill="1" applyBorder="1" applyAlignment="1" applyProtection="1">
      <alignment horizontal="center"/>
    </xf>
    <xf numFmtId="167" fontId="8" fillId="0" borderId="0" xfId="0" applyNumberFormat="1" applyFont="1" applyBorder="1" applyProtection="1"/>
    <xf numFmtId="0" fontId="4" fillId="4" borderId="0" xfId="0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Protection="1"/>
    <xf numFmtId="0" fontId="5" fillId="4" borderId="0" xfId="0" applyFont="1" applyFill="1" applyAlignment="1" applyProtection="1">
      <alignment horizontal="center"/>
    </xf>
    <xf numFmtId="0" fontId="5" fillId="4" borderId="0" xfId="0" applyFont="1" applyFill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16" fontId="5" fillId="0" borderId="0" xfId="0" applyNumberFormat="1" applyFont="1" applyProtection="1"/>
    <xf numFmtId="0" fontId="10" fillId="0" borderId="0" xfId="0" applyFont="1" applyProtection="1"/>
    <xf numFmtId="0" fontId="4" fillId="0" borderId="0" xfId="0" applyFont="1" applyProtection="1"/>
    <xf numFmtId="16" fontId="4" fillId="0" borderId="0" xfId="0" applyNumberFormat="1" applyFont="1" applyProtection="1"/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15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horizontal="left"/>
    </xf>
    <xf numFmtId="165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 applyProtection="1"/>
    <xf numFmtId="22" fontId="4" fillId="2" borderId="0" xfId="0" applyNumberFormat="1" applyFont="1" applyFill="1" applyProtection="1"/>
    <xf numFmtId="166" fontId="4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8" xfId="0" applyFont="1" applyFill="1" applyBorder="1" applyAlignment="1" applyProtection="1">
      <alignment horizontal="left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17" xfId="0" applyFont="1" applyFill="1" applyBorder="1" applyAlignment="1" applyProtection="1">
      <alignment horizontal="right"/>
      <protection locked="0"/>
    </xf>
    <xf numFmtId="0" fontId="7" fillId="0" borderId="18" xfId="0" applyFont="1" applyFill="1" applyBorder="1" applyAlignment="1" applyProtection="1">
      <alignment horizontal="right"/>
      <protection locked="0"/>
    </xf>
    <xf numFmtId="0" fontId="7" fillId="0" borderId="19" xfId="0" applyFont="1" applyFill="1" applyBorder="1" applyAlignment="1" applyProtection="1">
      <alignment horizontal="right"/>
      <protection locked="0"/>
    </xf>
    <xf numFmtId="0" fontId="5" fillId="0" borderId="18" xfId="0" applyFont="1" applyFill="1" applyBorder="1" applyAlignment="1" applyProtection="1">
      <alignment horizontal="left"/>
      <protection locked="0"/>
    </xf>
    <xf numFmtId="0" fontId="5" fillId="0" borderId="19" xfId="0" applyFont="1" applyFill="1" applyBorder="1" applyAlignment="1" applyProtection="1">
      <alignment horizontal="left"/>
      <protection locked="0"/>
    </xf>
    <xf numFmtId="0" fontId="7" fillId="0" borderId="17" xfId="0" applyFont="1" applyFill="1" applyBorder="1" applyAlignment="1" applyProtection="1">
      <alignment horizontal="left"/>
    </xf>
    <xf numFmtId="0" fontId="5" fillId="0" borderId="18" xfId="0" applyFont="1" applyFill="1" applyBorder="1" applyAlignment="1" applyProtection="1">
      <alignment horizontal="left"/>
    </xf>
    <xf numFmtId="0" fontId="5" fillId="0" borderId="19" xfId="0" applyFont="1" applyFill="1" applyBorder="1" applyAlignment="1" applyProtection="1">
      <alignment horizontal="left"/>
    </xf>
    <xf numFmtId="0" fontId="5" fillId="0" borderId="18" xfId="0" applyFont="1" applyFill="1" applyBorder="1" applyAlignment="1" applyProtection="1">
      <protection locked="0"/>
    </xf>
    <xf numFmtId="0" fontId="5" fillId="0" borderId="19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21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21" xfId="0" applyFont="1" applyFill="1" applyBorder="1" applyAlignment="1" applyProtection="1">
      <alignment horizontal="center" vertical="top" wrapText="1"/>
    </xf>
    <xf numFmtId="0" fontId="7" fillId="0" borderId="29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9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6" fillId="0" borderId="14" xfId="0" applyFont="1" applyBorder="1" applyAlignment="1" applyProtection="1">
      <alignment horizontal="center"/>
    </xf>
    <xf numFmtId="0" fontId="20" fillId="0" borderId="9" xfId="0" applyFont="1" applyBorder="1" applyAlignment="1" applyProtection="1">
      <alignment horizontal="center"/>
    </xf>
    <xf numFmtId="0" fontId="20" fillId="0" borderId="15" xfId="0" applyFont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21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21" xfId="0" applyFont="1" applyFill="1" applyBorder="1" applyAlignment="1" applyProtection="1">
      <alignment horizontal="left" vertical="top" wrapText="1"/>
    </xf>
    <xf numFmtId="20" fontId="5" fillId="0" borderId="18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0" fontId="7" fillId="0" borderId="18" xfId="0" applyNumberFormat="1" applyFont="1" applyFill="1" applyBorder="1" applyAlignment="1" applyProtection="1">
      <alignment horizontal="right"/>
      <protection locked="0"/>
    </xf>
    <xf numFmtId="0" fontId="18" fillId="3" borderId="27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164" fontId="8" fillId="0" borderId="5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1" fontId="5" fillId="0" borderId="5" xfId="0" applyNumberFormat="1" applyFont="1" applyBorder="1" applyAlignment="1">
      <alignment horizontal="center" vertical="top"/>
    </xf>
    <xf numFmtId="167" fontId="8" fillId="0" borderId="5" xfId="0" applyNumberFormat="1" applyFont="1" applyBorder="1"/>
    <xf numFmtId="167" fontId="8" fillId="0" borderId="30" xfId="0" applyNumberFormat="1" applyFont="1" applyBorder="1"/>
    <xf numFmtId="0" fontId="6" fillId="0" borderId="26" xfId="0" applyFont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 applyAlignment="1">
      <alignment vertical="center"/>
    </xf>
    <xf numFmtId="0" fontId="8" fillId="0" borderId="2" xfId="0" applyFont="1" applyBorder="1"/>
    <xf numFmtId="164" fontId="8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16" fillId="0" borderId="0" xfId="0" applyFont="1"/>
    <xf numFmtId="0" fontId="8" fillId="0" borderId="1" xfId="0" applyFont="1" applyBorder="1"/>
    <xf numFmtId="0" fontId="21" fillId="0" borderId="26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31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3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6" fillId="0" borderId="28" xfId="0" applyFont="1" applyBorder="1" applyAlignment="1" applyProtection="1">
      <alignment horizontal="center"/>
      <protection locked="0"/>
    </xf>
    <xf numFmtId="0" fontId="8" fillId="0" borderId="8" xfId="0" applyFont="1" applyBorder="1"/>
    <xf numFmtId="1" fontId="7" fillId="0" borderId="5" xfId="0" applyNumberFormat="1" applyFont="1" applyBorder="1" applyAlignment="1">
      <alignment horizontal="center"/>
    </xf>
    <xf numFmtId="0" fontId="8" fillId="0" borderId="0" xfId="0" applyFont="1"/>
    <xf numFmtId="3" fontId="5" fillId="0" borderId="5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/>
    <xf numFmtId="0" fontId="8" fillId="0" borderId="4" xfId="0" applyFont="1" applyBorder="1"/>
    <xf numFmtId="0" fontId="8" fillId="0" borderId="12" xfId="0" applyFont="1" applyBorder="1"/>
    <xf numFmtId="164" fontId="8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167" fontId="8" fillId="0" borderId="13" xfId="0" applyNumberFormat="1" applyFont="1" applyBorder="1"/>
    <xf numFmtId="167" fontId="8" fillId="0" borderId="32" xfId="0" applyNumberFormat="1" applyFont="1" applyBorder="1"/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134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44450</xdr:rowOff>
    </xdr:from>
    <xdr:to>
      <xdr:col>2</xdr:col>
      <xdr:colOff>534035</xdr:colOff>
      <xdr:row>0</xdr:row>
      <xdr:rowOff>762433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8E4F80-FD85-46DB-AD6E-6F3EDB06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4450"/>
          <a:ext cx="2429510" cy="717983"/>
        </a:xfrm>
        <a:prstGeom prst="rect">
          <a:avLst/>
        </a:prstGeom>
      </xdr:spPr>
    </xdr:pic>
    <xdr:clientData/>
  </xdr:twoCellAnchor>
  <xdr:twoCellAnchor>
    <xdr:from>
      <xdr:col>9</xdr:col>
      <xdr:colOff>406400</xdr:colOff>
      <xdr:row>0</xdr:row>
      <xdr:rowOff>133350</xdr:rowOff>
    </xdr:from>
    <xdr:to>
      <xdr:col>13</xdr:col>
      <xdr:colOff>816041</xdr:colOff>
      <xdr:row>0</xdr:row>
      <xdr:rowOff>713606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31F39EDD-6A74-4038-8ECA-122588837DC9}"/>
            </a:ext>
          </a:extLst>
        </xdr:cNvPr>
        <xdr:cNvSpPr txBox="1"/>
      </xdr:nvSpPr>
      <xdr:spPr>
        <a:xfrm>
          <a:off x="8664575" y="133350"/>
          <a:ext cx="4029141" cy="580256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algn="r"/>
          <a:r>
            <a:rPr lang="en-US" sz="1050">
              <a:solidFill>
                <a:schemeClr val="bg1"/>
              </a:solidFill>
            </a:rPr>
            <a:t>Encore Representative:</a:t>
          </a:r>
          <a:r>
            <a:rPr lang="en-US" sz="1050" baseline="0">
              <a:solidFill>
                <a:schemeClr val="bg1"/>
              </a:solidFill>
            </a:rPr>
            <a:t> </a:t>
          </a:r>
          <a:endParaRPr lang="en-US" sz="1050">
            <a:solidFill>
              <a:schemeClr val="bg1"/>
            </a:solidFill>
          </a:endParaRPr>
        </a:p>
        <a:p>
          <a:pPr algn="r"/>
          <a:r>
            <a:rPr lang="en-US" sz="1050">
              <a:solidFill>
                <a:schemeClr val="bg1"/>
              </a:solidFill>
            </a:rPr>
            <a:t>Statler Lee</a:t>
          </a:r>
        </a:p>
        <a:p>
          <a:pPr algn="r"/>
          <a:r>
            <a:rPr lang="en-US" sz="1050">
              <a:solidFill>
                <a:schemeClr val="bg1"/>
              </a:solidFill>
            </a:rPr>
            <a:t>ticc@encoreglobal.com</a:t>
          </a:r>
        </a:p>
      </xdr:txBody>
    </xdr:sp>
    <xdr:clientData/>
  </xdr:twoCellAnchor>
  <xdr:twoCellAnchor>
    <xdr:from>
      <xdr:col>2</xdr:col>
      <xdr:colOff>1162051</xdr:colOff>
      <xdr:row>0</xdr:row>
      <xdr:rowOff>103094</xdr:rowOff>
    </xdr:from>
    <xdr:to>
      <xdr:col>8</xdr:col>
      <xdr:colOff>982981</xdr:colOff>
      <xdr:row>0</xdr:row>
      <xdr:rowOff>712694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0EDBEF6-7D9F-43E2-BE4E-BD392BE13E96}"/>
            </a:ext>
          </a:extLst>
        </xdr:cNvPr>
        <xdr:cNvSpPr txBox="1"/>
      </xdr:nvSpPr>
      <xdr:spPr>
        <a:xfrm>
          <a:off x="3371851" y="103094"/>
          <a:ext cx="422148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solidFill>
                <a:schemeClr val="bg1"/>
              </a:solidFill>
            </a:rPr>
            <a:t>Exhibitor Services - Internet</a:t>
          </a:r>
          <a:r>
            <a:rPr lang="en-US" sz="1800" baseline="0">
              <a:solidFill>
                <a:schemeClr val="bg1"/>
              </a:solidFill>
            </a:rPr>
            <a:t> Services</a:t>
          </a:r>
        </a:p>
        <a:p>
          <a:pPr algn="ctr"/>
          <a:endParaRPr lang="en-US" sz="1800" baseline="0">
            <a:solidFill>
              <a:schemeClr val="bg1"/>
            </a:solidFill>
          </a:endParaRPr>
        </a:p>
        <a:p>
          <a:pPr algn="ctr"/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57150</xdr:colOff>
      <xdr:row>43</xdr:row>
      <xdr:rowOff>66673</xdr:rowOff>
    </xdr:from>
    <xdr:to>
      <xdr:col>2</xdr:col>
      <xdr:colOff>1057275</xdr:colOff>
      <xdr:row>58</xdr:row>
      <xdr:rowOff>95248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21E60C-58BA-49DB-A266-012F62885C65}"/>
            </a:ext>
          </a:extLst>
        </xdr:cNvPr>
        <xdr:cNvSpPr txBox="1"/>
      </xdr:nvSpPr>
      <xdr:spPr>
        <a:xfrm>
          <a:off x="57150" y="8670923"/>
          <a:ext cx="3190875" cy="2647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USAGE (approx. 5mbps Down)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Browse occasionally during event. 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Usage is not integral to the event experience.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Checking email is for basic read/send only.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basic non-embedded video presentation, media pre-loaded; Video Collaboration - not recommended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1273175</xdr:colOff>
      <xdr:row>43</xdr:row>
      <xdr:rowOff>57148</xdr:rowOff>
    </xdr:from>
    <xdr:to>
      <xdr:col>8</xdr:col>
      <xdr:colOff>73025</xdr:colOff>
      <xdr:row>58</xdr:row>
      <xdr:rowOff>85723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1105959-58FF-4896-BD4C-D3F950B156B3}"/>
            </a:ext>
          </a:extLst>
        </xdr:cNvPr>
        <xdr:cNvSpPr txBox="1"/>
      </xdr:nvSpPr>
      <xdr:spPr>
        <a:xfrm>
          <a:off x="3463925" y="8661398"/>
          <a:ext cx="3213100" cy="2647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USAGE (approx. 7mbps Down)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Anticipated to use social media, read/send email with attachments and/or use cloud services.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 usage limited to apps expected to have only minor updates throughout the event.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Live language translations, captioning, &amp; sign language interpretations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embedded videos, engagement tools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Zoom, Teams, WebEx etc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273049</xdr:colOff>
      <xdr:row>43</xdr:row>
      <xdr:rowOff>57150</xdr:rowOff>
    </xdr:from>
    <xdr:to>
      <xdr:col>13</xdr:col>
      <xdr:colOff>768349</xdr:colOff>
      <xdr:row>58</xdr:row>
      <xdr:rowOff>85724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BFFF056-19B6-4D99-88FA-C6528B6D9964}"/>
            </a:ext>
          </a:extLst>
        </xdr:cNvPr>
        <xdr:cNvSpPr txBox="1"/>
      </xdr:nvSpPr>
      <xdr:spPr>
        <a:xfrm>
          <a:off x="6877049" y="8661400"/>
          <a:ext cx="3194050" cy="2647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ENHANCED USAGE (approx. 10mbps Down)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centric social media (Facebook, Instagram, TikTok, Snapchat).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Platforms with live interactivity (e.g. Chime Live from Encore).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Optimal if attendees are expected to be uploading and downloading large amounts of content over the internet.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Second screen event solutions may require a higher bandwidth allocation.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live downloads, live software demos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High-definition with sharing on Zoom, Teams, WebEx etc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W105"/>
  <sheetViews>
    <sheetView showGridLines="0" tabSelected="1" view="pageBreakPreview" zoomScale="60" zoomScaleNormal="100" workbookViewId="0">
      <selection activeCell="B2" sqref="B2:D2"/>
    </sheetView>
  </sheetViews>
  <sheetFormatPr defaultColWidth="8.7109375" defaultRowHeight="15" x14ac:dyDescent="0.25"/>
  <cols>
    <col min="1" max="1" width="15.5703125" style="13" customWidth="1"/>
    <col min="2" max="2" width="17.42578125" style="13" bestFit="1" customWidth="1"/>
    <col min="3" max="3" width="20.42578125" style="13" customWidth="1"/>
    <col min="4" max="4" width="15.7109375" style="13" customWidth="1"/>
    <col min="5" max="5" width="5.28515625" style="13" customWidth="1"/>
    <col min="6" max="6" width="2.28515625" style="13" customWidth="1"/>
    <col min="7" max="7" width="22.28515625" style="13" customWidth="1"/>
    <col min="8" max="8" width="1.140625" style="13" hidden="1" customWidth="1"/>
    <col min="9" max="9" width="24.28515625" style="13" customWidth="1"/>
    <col min="10" max="10" width="14" style="13" hidden="1" customWidth="1"/>
    <col min="11" max="11" width="16.28515625" style="13" customWidth="1"/>
    <col min="12" max="12" width="6.85546875" style="13" hidden="1" customWidth="1"/>
    <col min="13" max="13" width="12.28515625" style="13" hidden="1" customWidth="1"/>
    <col min="14" max="14" width="12.7109375" style="13" customWidth="1"/>
    <col min="15" max="15" width="22.42578125" style="13" hidden="1" customWidth="1"/>
    <col min="16" max="16" width="10.85546875" style="13" hidden="1" customWidth="1"/>
    <col min="17" max="17" width="17.42578125" style="12" hidden="1" customWidth="1"/>
    <col min="18" max="18" width="11.28515625" style="12" hidden="1" customWidth="1"/>
    <col min="19" max="19" width="10.7109375" style="13" hidden="1" customWidth="1"/>
    <col min="20" max="20" width="8.7109375" style="13" customWidth="1"/>
    <col min="21" max="16384" width="8.7109375" style="13"/>
  </cols>
  <sheetData>
    <row r="1" spans="1:16" ht="67.900000000000006" customHeight="1" thickBot="1" x14ac:dyDescent="0.3">
      <c r="A1" s="8"/>
      <c r="B1" s="8"/>
      <c r="C1" s="9">
        <v>100</v>
      </c>
      <c r="D1" s="5" t="s">
        <v>19</v>
      </c>
      <c r="E1" s="10"/>
      <c r="F1" s="5">
        <v>1</v>
      </c>
      <c r="G1" s="119"/>
      <c r="H1" s="119"/>
      <c r="I1" s="119"/>
      <c r="J1" s="119"/>
      <c r="K1" s="120"/>
      <c r="L1" s="120"/>
      <c r="M1" s="120"/>
      <c r="N1" s="121"/>
      <c r="O1" s="11"/>
      <c r="P1" s="11"/>
    </row>
    <row r="2" spans="1:16" ht="15" customHeight="1" thickBot="1" x14ac:dyDescent="0.3">
      <c r="A2" s="14" t="s">
        <v>0</v>
      </c>
      <c r="B2" s="92"/>
      <c r="C2" s="93"/>
      <c r="D2" s="94"/>
      <c r="E2" s="15"/>
      <c r="F2" s="16"/>
      <c r="G2" s="14" t="s">
        <v>7</v>
      </c>
      <c r="H2" s="17"/>
      <c r="I2" s="92"/>
      <c r="J2" s="98"/>
      <c r="K2" s="98"/>
      <c r="L2" s="98"/>
      <c r="M2" s="98"/>
      <c r="N2" s="99"/>
      <c r="O2" s="18"/>
      <c r="P2" s="18"/>
    </row>
    <row r="3" spans="1:16" ht="15" customHeight="1" thickBot="1" x14ac:dyDescent="0.3">
      <c r="A3" s="14" t="s">
        <v>1</v>
      </c>
      <c r="B3" s="92"/>
      <c r="C3" s="93"/>
      <c r="D3" s="94"/>
      <c r="E3" s="15"/>
      <c r="F3" s="16"/>
      <c r="G3" s="14" t="s">
        <v>45</v>
      </c>
      <c r="H3" s="17"/>
      <c r="I3" s="100" t="s">
        <v>60</v>
      </c>
      <c r="J3" s="101"/>
      <c r="K3" s="101"/>
      <c r="L3" s="101"/>
      <c r="M3" s="101"/>
      <c r="N3" s="102"/>
      <c r="O3" s="18"/>
      <c r="P3" s="18"/>
    </row>
    <row r="4" spans="1:16" ht="15" customHeight="1" thickBot="1" x14ac:dyDescent="0.3">
      <c r="A4" s="14" t="s">
        <v>2</v>
      </c>
      <c r="B4" s="95"/>
      <c r="C4" s="96"/>
      <c r="D4" s="97"/>
      <c r="E4" s="15"/>
      <c r="F4" s="16"/>
      <c r="G4" s="14" t="s">
        <v>8</v>
      </c>
      <c r="H4" s="17"/>
      <c r="I4" s="92"/>
      <c r="J4" s="98"/>
      <c r="K4" s="103"/>
      <c r="L4" s="103"/>
      <c r="M4" s="103"/>
      <c r="N4" s="104"/>
      <c r="O4" s="18"/>
      <c r="P4" s="18"/>
    </row>
    <row r="5" spans="1:16" ht="15" customHeight="1" thickBot="1" x14ac:dyDescent="0.3">
      <c r="A5" s="14" t="s">
        <v>3</v>
      </c>
      <c r="B5" s="1"/>
      <c r="C5" s="19"/>
      <c r="D5" s="15"/>
      <c r="E5" s="15"/>
      <c r="F5" s="19"/>
      <c r="G5" s="14" t="s">
        <v>10</v>
      </c>
      <c r="H5" s="17"/>
      <c r="I5" s="2"/>
      <c r="K5" s="14" t="s">
        <v>11</v>
      </c>
      <c r="L5" s="126"/>
      <c r="M5" s="127"/>
      <c r="N5" s="128"/>
      <c r="O5" s="20"/>
      <c r="P5" s="20"/>
    </row>
    <row r="6" spans="1:16" ht="15" customHeight="1" thickBot="1" x14ac:dyDescent="0.3">
      <c r="A6" s="14" t="s">
        <v>57</v>
      </c>
      <c r="B6" s="1"/>
      <c r="C6" s="21"/>
      <c r="D6" s="15"/>
      <c r="E6" s="15"/>
      <c r="F6" s="19"/>
      <c r="G6" s="14" t="s">
        <v>12</v>
      </c>
      <c r="H6" s="17"/>
      <c r="I6" s="2"/>
      <c r="K6" s="14" t="s">
        <v>11</v>
      </c>
      <c r="L6" s="129"/>
      <c r="M6" s="127"/>
      <c r="N6" s="128"/>
      <c r="O6" s="20"/>
      <c r="P6" s="20"/>
    </row>
    <row r="7" spans="1:16" ht="15" customHeight="1" thickBot="1" x14ac:dyDescent="0.3">
      <c r="A7" s="14" t="s">
        <v>4</v>
      </c>
      <c r="B7" s="92"/>
      <c r="C7" s="98"/>
      <c r="D7" s="99"/>
      <c r="E7" s="22"/>
      <c r="F7" s="19"/>
      <c r="G7" s="14" t="s">
        <v>13</v>
      </c>
      <c r="H7" s="17"/>
      <c r="I7" s="3"/>
      <c r="K7" s="14" t="s">
        <v>11</v>
      </c>
      <c r="L7" s="129"/>
      <c r="M7" s="127"/>
      <c r="N7" s="128"/>
      <c r="O7" s="20"/>
      <c r="P7" s="20"/>
    </row>
    <row r="8" spans="1:16" ht="15" customHeight="1" thickBot="1" x14ac:dyDescent="0.3">
      <c r="A8" s="14" t="s">
        <v>5</v>
      </c>
      <c r="B8" s="92"/>
      <c r="C8" s="93"/>
      <c r="D8" s="94"/>
      <c r="E8" s="15"/>
      <c r="F8" s="19"/>
      <c r="G8" s="23"/>
      <c r="H8" s="19"/>
      <c r="I8" s="19"/>
      <c r="J8" s="19"/>
      <c r="K8" s="19"/>
      <c r="L8" s="19"/>
      <c r="M8" s="19"/>
      <c r="N8" s="24"/>
      <c r="O8" s="20"/>
      <c r="P8" s="20"/>
    </row>
    <row r="9" spans="1:16" ht="15" customHeight="1" thickBot="1" x14ac:dyDescent="0.3">
      <c r="A9" s="14" t="s">
        <v>6</v>
      </c>
      <c r="B9" s="92"/>
      <c r="C9" s="98"/>
      <c r="D9" s="99"/>
      <c r="E9" s="22"/>
      <c r="F9" s="19"/>
      <c r="G9" s="14" t="s">
        <v>14</v>
      </c>
      <c r="H9" s="17"/>
      <c r="I9" s="92"/>
      <c r="J9" s="98"/>
      <c r="K9" s="98"/>
      <c r="L9" s="98"/>
      <c r="M9" s="98"/>
      <c r="N9" s="99"/>
      <c r="O9" s="18"/>
      <c r="P9" s="18"/>
    </row>
    <row r="10" spans="1:16" ht="15" customHeight="1" x14ac:dyDescent="0.25">
      <c r="A10" s="14" t="s">
        <v>9</v>
      </c>
      <c r="B10" s="6"/>
      <c r="C10" s="14" t="s">
        <v>37</v>
      </c>
      <c r="D10" s="7"/>
      <c r="E10" s="15"/>
      <c r="F10" s="19"/>
      <c r="G10" s="14" t="s">
        <v>38</v>
      </c>
      <c r="H10" s="17"/>
      <c r="I10" s="111"/>
      <c r="J10" s="112"/>
      <c r="K10" s="112"/>
      <c r="L10" s="112"/>
      <c r="M10" s="112"/>
      <c r="N10" s="113"/>
      <c r="O10" s="25"/>
      <c r="P10" s="25"/>
    </row>
    <row r="11" spans="1:16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7"/>
      <c r="P11" s="17"/>
    </row>
    <row r="12" spans="1:16" ht="1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7"/>
      <c r="P12" s="17"/>
    </row>
    <row r="13" spans="1:16" ht="15" customHeight="1" x14ac:dyDescent="0.25">
      <c r="A13" s="122" t="s">
        <v>39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1:16" ht="15" customHeight="1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6" ht="15" customHeight="1" x14ac:dyDescent="0.25">
      <c r="A15" s="107" t="s">
        <v>70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8"/>
    </row>
    <row r="16" spans="1:16" ht="15" customHeight="1" x14ac:dyDescent="0.25">
      <c r="A16" s="107" t="s">
        <v>40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8"/>
    </row>
    <row r="17" spans="1:19" ht="15" customHeight="1" x14ac:dyDescent="0.25">
      <c r="A17" s="107" t="s">
        <v>41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</row>
    <row r="18" spans="1:19" ht="15" customHeight="1" x14ac:dyDescent="0.2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</row>
    <row r="19" spans="1:19" ht="15" customHeight="1" thickBo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9" x14ac:dyDescent="0.25">
      <c r="A20" s="27" t="s">
        <v>15</v>
      </c>
      <c r="B20" s="28" t="s">
        <v>36</v>
      </c>
      <c r="C20" s="116" t="s">
        <v>52</v>
      </c>
      <c r="D20" s="117"/>
      <c r="E20" s="117"/>
      <c r="F20" s="117"/>
      <c r="G20" s="117"/>
      <c r="H20" s="117"/>
      <c r="I20" s="118"/>
      <c r="J20" s="29" t="s">
        <v>42</v>
      </c>
      <c r="K20" s="29" t="s">
        <v>58</v>
      </c>
      <c r="L20" s="30" t="s">
        <v>43</v>
      </c>
      <c r="M20" s="31" t="s">
        <v>46</v>
      </c>
      <c r="N20" s="32" t="s">
        <v>59</v>
      </c>
      <c r="P20" s="174" t="s">
        <v>56</v>
      </c>
      <c r="Q20" s="175" t="s">
        <v>54</v>
      </c>
      <c r="R20" s="34" t="s">
        <v>55</v>
      </c>
    </row>
    <row r="21" spans="1:19" s="42" customFormat="1" ht="15.6" customHeight="1" thickBot="1" x14ac:dyDescent="0.25">
      <c r="A21" s="35" t="s">
        <v>71</v>
      </c>
      <c r="B21" s="36"/>
      <c r="C21" s="37"/>
      <c r="D21" s="37"/>
      <c r="E21" s="37"/>
      <c r="F21" s="37"/>
      <c r="G21" s="37"/>
      <c r="H21" s="37"/>
      <c r="I21" s="38"/>
      <c r="J21" s="39"/>
      <c r="K21" s="40"/>
      <c r="L21" s="40"/>
      <c r="M21" s="41"/>
      <c r="N21" s="41"/>
      <c r="P21" s="176"/>
      <c r="Q21" s="175"/>
      <c r="R21" s="34"/>
    </row>
    <row r="22" spans="1:19" ht="14.25" customHeight="1" x14ac:dyDescent="0.25">
      <c r="A22" s="4"/>
      <c r="B22" s="43" t="s">
        <v>64</v>
      </c>
      <c r="C22" s="44" t="s">
        <v>67</v>
      </c>
      <c r="D22" s="45"/>
      <c r="E22" s="45"/>
      <c r="F22" s="45"/>
      <c r="G22" s="45"/>
      <c r="H22" s="45"/>
      <c r="I22" s="46"/>
      <c r="J22" s="47">
        <f>292.05*$F$1</f>
        <v>292.05</v>
      </c>
      <c r="K22" s="48">
        <v>250</v>
      </c>
      <c r="L22" s="49">
        <f>1*$F$1</f>
        <v>1</v>
      </c>
      <c r="M22" s="50">
        <f t="shared" ref="M22:M24" si="0">A22*J22*L22</f>
        <v>0</v>
      </c>
      <c r="N22" s="50" t="str">
        <f>+IF(A22="","",+A22*K22)</f>
        <v/>
      </c>
      <c r="P22" s="176" t="s">
        <v>53</v>
      </c>
      <c r="Q22" s="175">
        <v>76.400000000000006</v>
      </c>
      <c r="R22" s="34">
        <v>0.8</v>
      </c>
      <c r="S22" s="51"/>
    </row>
    <row r="23" spans="1:19" ht="14.25" customHeight="1" x14ac:dyDescent="0.25">
      <c r="A23" s="4"/>
      <c r="B23" s="52" t="s">
        <v>65</v>
      </c>
      <c r="C23" s="44" t="s">
        <v>68</v>
      </c>
      <c r="D23" s="53"/>
      <c r="E23" s="53"/>
      <c r="F23" s="53"/>
      <c r="G23" s="53"/>
      <c r="H23" s="53"/>
      <c r="I23" s="46"/>
      <c r="J23" s="47">
        <f>340*$F$1</f>
        <v>340</v>
      </c>
      <c r="K23" s="48">
        <v>350</v>
      </c>
      <c r="L23" s="49">
        <f t="shared" ref="L23:L24" si="1">1*$F$1</f>
        <v>1</v>
      </c>
      <c r="M23" s="50">
        <f t="shared" si="0"/>
        <v>0</v>
      </c>
      <c r="N23" s="50" t="str">
        <f>+IF(A23="","",+A23*K23)</f>
        <v/>
      </c>
      <c r="P23" s="176" t="s">
        <v>53</v>
      </c>
      <c r="Q23" s="175">
        <v>76.400000000000006</v>
      </c>
      <c r="R23" s="34">
        <v>0.8</v>
      </c>
      <c r="S23" s="51"/>
    </row>
    <row r="24" spans="1:19" ht="14.25" customHeight="1" x14ac:dyDescent="0.25">
      <c r="A24" s="4"/>
      <c r="B24" s="52" t="s">
        <v>66</v>
      </c>
      <c r="C24" s="54" t="s">
        <v>69</v>
      </c>
      <c r="D24" s="53"/>
      <c r="E24" s="53"/>
      <c r="F24" s="53"/>
      <c r="G24" s="53"/>
      <c r="H24" s="53"/>
      <c r="I24" s="46"/>
      <c r="J24" s="47">
        <f>438.64*$F$1</f>
        <v>438.64</v>
      </c>
      <c r="K24" s="48">
        <v>1200</v>
      </c>
      <c r="L24" s="49">
        <f t="shared" si="1"/>
        <v>1</v>
      </c>
      <c r="M24" s="50">
        <f t="shared" si="0"/>
        <v>0</v>
      </c>
      <c r="N24" s="50" t="str">
        <f t="shared" ref="N24" si="2">+IF(A24="","",+A24*K24)</f>
        <v/>
      </c>
      <c r="P24" s="176" t="s">
        <v>53</v>
      </c>
      <c r="Q24" s="175">
        <v>76.400000000000006</v>
      </c>
      <c r="R24" s="34">
        <v>0.8</v>
      </c>
      <c r="S24" s="51"/>
    </row>
    <row r="25" spans="1:19" ht="15.6" customHeight="1" thickBot="1" x14ac:dyDescent="0.3">
      <c r="A25" s="130" t="s">
        <v>72</v>
      </c>
      <c r="B25" s="131"/>
      <c r="C25" s="132"/>
      <c r="D25" s="132"/>
      <c r="E25" s="132"/>
      <c r="F25" s="132"/>
      <c r="G25" s="132"/>
      <c r="H25" s="132"/>
      <c r="I25" s="133"/>
      <c r="J25" s="134"/>
      <c r="K25" s="135"/>
      <c r="L25" s="136"/>
      <c r="M25" s="137"/>
      <c r="N25" s="138"/>
      <c r="O25" s="33"/>
      <c r="P25" s="175"/>
      <c r="Q25" s="175"/>
      <c r="R25" s="34"/>
      <c r="S25" s="51"/>
    </row>
    <row r="26" spans="1:19" ht="14.25" customHeight="1" x14ac:dyDescent="0.25">
      <c r="A26" s="139"/>
      <c r="B26" s="140" t="s">
        <v>61</v>
      </c>
      <c r="C26" s="141" t="s">
        <v>74</v>
      </c>
      <c r="D26" s="142"/>
      <c r="E26" s="142"/>
      <c r="F26" s="142"/>
      <c r="G26" s="142"/>
      <c r="H26" s="142"/>
      <c r="I26" s="143"/>
      <c r="J26" s="144">
        <f>486.82*$F$1</f>
        <v>486.82</v>
      </c>
      <c r="K26" s="145">
        <v>300</v>
      </c>
      <c r="L26" s="146">
        <f t="shared" ref="L26:L28" si="3">1*$F$1</f>
        <v>1</v>
      </c>
      <c r="M26" s="137">
        <f t="shared" ref="M26:M32" si="4">A26*J26*L26</f>
        <v>0</v>
      </c>
      <c r="N26" s="138" t="str">
        <f t="shared" ref="N26:N37" si="5">+IF(A26="","",+A26*K26)</f>
        <v/>
      </c>
      <c r="O26" s="33"/>
      <c r="P26" s="176" t="s">
        <v>53</v>
      </c>
      <c r="Q26" s="175">
        <v>143.25</v>
      </c>
      <c r="R26" s="34">
        <v>1.5</v>
      </c>
      <c r="S26" s="55"/>
    </row>
    <row r="27" spans="1:19" ht="14.25" customHeight="1" x14ac:dyDescent="0.25">
      <c r="A27" s="139"/>
      <c r="B27" s="140" t="s">
        <v>62</v>
      </c>
      <c r="C27" s="141" t="s">
        <v>75</v>
      </c>
      <c r="D27" s="142"/>
      <c r="E27" s="142"/>
      <c r="F27" s="142"/>
      <c r="G27" s="142"/>
      <c r="H27" s="142"/>
      <c r="I27" s="143"/>
      <c r="J27" s="144">
        <f>622.6*$F$1</f>
        <v>622.6</v>
      </c>
      <c r="K27" s="145">
        <v>400</v>
      </c>
      <c r="L27" s="146">
        <f t="shared" si="3"/>
        <v>1</v>
      </c>
      <c r="M27" s="137">
        <f t="shared" si="4"/>
        <v>0</v>
      </c>
      <c r="N27" s="138" t="str">
        <f t="shared" si="5"/>
        <v/>
      </c>
      <c r="O27" s="33"/>
      <c r="P27" s="176" t="s">
        <v>53</v>
      </c>
      <c r="Q27" s="175">
        <v>143.25</v>
      </c>
      <c r="R27" s="34">
        <v>1.5</v>
      </c>
      <c r="S27" s="55"/>
    </row>
    <row r="28" spans="1:19" ht="14.25" customHeight="1" x14ac:dyDescent="0.25">
      <c r="A28" s="139"/>
      <c r="B28" s="140" t="s">
        <v>63</v>
      </c>
      <c r="C28" s="147" t="s">
        <v>76</v>
      </c>
      <c r="D28" s="148"/>
      <c r="E28" s="148"/>
      <c r="F28" s="148"/>
      <c r="G28" s="148"/>
      <c r="H28" s="148"/>
      <c r="I28" s="143"/>
      <c r="J28" s="144">
        <f>681.6*$F$1</f>
        <v>681.6</v>
      </c>
      <c r="K28" s="145">
        <v>1500</v>
      </c>
      <c r="L28" s="146">
        <f t="shared" si="3"/>
        <v>1</v>
      </c>
      <c r="M28" s="137">
        <f t="shared" si="4"/>
        <v>0</v>
      </c>
      <c r="N28" s="138" t="str">
        <f t="shared" si="5"/>
        <v/>
      </c>
      <c r="O28" s="33"/>
      <c r="P28" s="176" t="s">
        <v>53</v>
      </c>
      <c r="Q28" s="175">
        <v>143.25</v>
      </c>
      <c r="R28" s="34">
        <v>1.5</v>
      </c>
      <c r="S28" s="55"/>
    </row>
    <row r="29" spans="1:19" ht="14.25" customHeight="1" x14ac:dyDescent="0.25">
      <c r="A29" s="149" t="s">
        <v>77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1"/>
      <c r="O29" s="33"/>
      <c r="P29" s="176"/>
      <c r="Q29" s="175"/>
      <c r="R29" s="34"/>
      <c r="S29" s="55"/>
    </row>
    <row r="30" spans="1:19" ht="14.25" customHeight="1" x14ac:dyDescent="0.25">
      <c r="A30" s="152" t="s">
        <v>78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/>
      <c r="O30" s="33"/>
      <c r="P30" s="175"/>
      <c r="Q30" s="175"/>
      <c r="R30" s="34"/>
      <c r="S30" s="55"/>
    </row>
    <row r="31" spans="1:19" ht="14.25" customHeight="1" thickBot="1" x14ac:dyDescent="0.3">
      <c r="A31" s="130" t="s">
        <v>79</v>
      </c>
      <c r="B31" s="131"/>
      <c r="C31" s="132"/>
      <c r="D31" s="132"/>
      <c r="E31" s="132"/>
      <c r="F31" s="132"/>
      <c r="G31" s="132"/>
      <c r="H31" s="132"/>
      <c r="I31" s="133"/>
      <c r="J31" s="134"/>
      <c r="K31" s="135"/>
      <c r="L31" s="136"/>
      <c r="M31" s="137"/>
      <c r="N31" s="138"/>
      <c r="O31" s="33"/>
      <c r="P31" s="175"/>
      <c r="Q31" s="175"/>
      <c r="R31" s="34"/>
      <c r="S31" s="55"/>
    </row>
    <row r="32" spans="1:19" ht="14.25" customHeight="1" x14ac:dyDescent="0.25">
      <c r="A32" s="139"/>
      <c r="B32" s="140" t="s">
        <v>80</v>
      </c>
      <c r="C32" s="141" t="s">
        <v>81</v>
      </c>
      <c r="D32" s="148"/>
      <c r="E32" s="148"/>
      <c r="F32" s="148"/>
      <c r="G32" s="148"/>
      <c r="H32" s="148"/>
      <c r="I32" s="143"/>
      <c r="J32" s="144"/>
      <c r="K32" s="145">
        <v>1618.75</v>
      </c>
      <c r="L32" s="146">
        <v>1</v>
      </c>
      <c r="M32" s="137">
        <f>A32*J32*L32</f>
        <v>0</v>
      </c>
      <c r="N32" s="138" t="str">
        <f>+IF(A32="","",+A32*K32)</f>
        <v/>
      </c>
      <c r="O32" s="33"/>
      <c r="P32" s="176" t="s">
        <v>53</v>
      </c>
      <c r="Q32" s="175">
        <v>191</v>
      </c>
      <c r="R32" s="34">
        <v>2</v>
      </c>
      <c r="S32" s="55"/>
    </row>
    <row r="33" spans="1:23" s="42" customFormat="1" ht="15.6" customHeight="1" x14ac:dyDescent="0.25">
      <c r="A33" s="139"/>
      <c r="B33" s="140">
        <v>29827</v>
      </c>
      <c r="C33" s="141" t="s">
        <v>82</v>
      </c>
      <c r="D33" s="148"/>
      <c r="E33" s="148"/>
      <c r="F33" s="148"/>
      <c r="G33" s="148"/>
      <c r="H33" s="148"/>
      <c r="I33" s="143"/>
      <c r="J33" s="144"/>
      <c r="K33" s="145">
        <v>220</v>
      </c>
      <c r="L33" s="146"/>
      <c r="M33" s="137"/>
      <c r="N33" s="138" t="str">
        <f>+IF(A33="","",+A33*K33)</f>
        <v/>
      </c>
      <c r="O33" s="33"/>
      <c r="P33" s="176"/>
      <c r="Q33" s="175"/>
      <c r="R33" s="34"/>
      <c r="S33" s="55"/>
    </row>
    <row r="34" spans="1:23" ht="14.25" customHeight="1" x14ac:dyDescent="0.25">
      <c r="A34" s="139"/>
      <c r="B34" s="155">
        <v>26865</v>
      </c>
      <c r="C34" s="156" t="s">
        <v>83</v>
      </c>
      <c r="D34" s="157"/>
      <c r="E34" s="157"/>
      <c r="F34" s="157"/>
      <c r="G34" s="157"/>
      <c r="H34" s="157"/>
      <c r="I34" s="158"/>
      <c r="J34" s="140"/>
      <c r="K34" s="145">
        <v>220</v>
      </c>
      <c r="L34" s="146"/>
      <c r="M34" s="137">
        <f>A34*J34*L34</f>
        <v>0</v>
      </c>
      <c r="N34" s="138" t="str">
        <f>+IF(A34="","",+A34*K34)</f>
        <v/>
      </c>
      <c r="O34" s="33"/>
      <c r="P34" s="176" t="s">
        <v>53</v>
      </c>
      <c r="Q34" s="175">
        <v>76.400000000000006</v>
      </c>
      <c r="R34" s="34">
        <v>0.8</v>
      </c>
      <c r="S34" s="55"/>
    </row>
    <row r="35" spans="1:23" ht="14.25" customHeight="1" x14ac:dyDescent="0.25">
      <c r="A35" s="159"/>
      <c r="B35" s="140">
        <v>65905</v>
      </c>
      <c r="C35" s="147" t="s">
        <v>84</v>
      </c>
      <c r="D35" s="142"/>
      <c r="E35" s="160"/>
      <c r="F35" s="148"/>
      <c r="G35" s="148"/>
      <c r="H35" s="148"/>
      <c r="I35" s="143"/>
      <c r="J35" s="144"/>
      <c r="K35" s="145">
        <v>286</v>
      </c>
      <c r="L35" s="161"/>
      <c r="M35" s="137">
        <f>A35*J35*L35</f>
        <v>0</v>
      </c>
      <c r="N35" s="138" t="str">
        <f t="shared" si="5"/>
        <v/>
      </c>
      <c r="O35" s="33"/>
      <c r="P35" s="176" t="s">
        <v>53</v>
      </c>
      <c r="Q35" s="175">
        <v>76.400000000000006</v>
      </c>
      <c r="R35" s="34">
        <v>0.8</v>
      </c>
    </row>
    <row r="36" spans="1:23" ht="14.25" customHeight="1" x14ac:dyDescent="0.25">
      <c r="A36" s="159"/>
      <c r="B36" s="140" t="s">
        <v>85</v>
      </c>
      <c r="C36" s="141" t="s">
        <v>86</v>
      </c>
      <c r="D36" s="162"/>
      <c r="E36" s="148"/>
      <c r="F36" s="148"/>
      <c r="G36" s="148"/>
      <c r="H36" s="148"/>
      <c r="I36" s="143"/>
      <c r="J36" s="144"/>
      <c r="K36" s="145">
        <v>350</v>
      </c>
      <c r="L36" s="163"/>
      <c r="M36" s="137">
        <f>A36*J36*L36</f>
        <v>0</v>
      </c>
      <c r="N36" s="138" t="str">
        <f t="shared" si="5"/>
        <v/>
      </c>
      <c r="O36" s="33"/>
      <c r="P36" s="176" t="s">
        <v>53</v>
      </c>
      <c r="Q36" s="175">
        <v>76.400000000000006</v>
      </c>
      <c r="R36" s="34">
        <v>0.8</v>
      </c>
    </row>
    <row r="37" spans="1:23" ht="14.25" customHeight="1" thickBot="1" x14ac:dyDescent="0.3">
      <c r="A37" s="164"/>
      <c r="B37" s="165"/>
      <c r="C37" s="166"/>
      <c r="D37" s="167"/>
      <c r="E37" s="167"/>
      <c r="F37" s="167"/>
      <c r="G37" s="167"/>
      <c r="H37" s="167"/>
      <c r="I37" s="168"/>
      <c r="J37" s="169"/>
      <c r="K37" s="170"/>
      <c r="L37" s="171"/>
      <c r="M37" s="172">
        <f>A37*J37*L37</f>
        <v>0</v>
      </c>
      <c r="N37" s="173" t="str">
        <f t="shared" si="5"/>
        <v/>
      </c>
      <c r="O37" s="33"/>
      <c r="P37" s="33"/>
      <c r="Q37" s="56"/>
      <c r="R37" s="57"/>
    </row>
    <row r="38" spans="1:23" ht="15" customHeight="1" x14ac:dyDescent="0.25">
      <c r="A38" s="59"/>
      <c r="B38" s="60"/>
      <c r="C38" s="58"/>
      <c r="D38" s="58"/>
      <c r="E38" s="58"/>
      <c r="F38" s="58"/>
      <c r="G38" s="58"/>
      <c r="H38" s="58"/>
      <c r="I38" s="58"/>
      <c r="J38" s="61"/>
      <c r="K38" s="62" t="s">
        <v>47</v>
      </c>
      <c r="L38" s="62" t="s">
        <v>47</v>
      </c>
      <c r="M38" s="63"/>
      <c r="N38" s="64" t="str">
        <f>+IF(SUM(N22:N37)=0,"",SUM(N22:N37))</f>
        <v/>
      </c>
      <c r="O38" s="65"/>
      <c r="P38" s="65"/>
      <c r="Q38" s="56"/>
    </row>
    <row r="39" spans="1:23" ht="15" customHeight="1" x14ac:dyDescent="0.25">
      <c r="A39" s="114" t="s">
        <v>73</v>
      </c>
      <c r="B39" s="115"/>
      <c r="C39" s="115"/>
      <c r="D39" s="115"/>
      <c r="E39" s="115"/>
      <c r="F39" s="115"/>
      <c r="G39" s="115"/>
      <c r="H39" s="115"/>
      <c r="I39" s="115"/>
      <c r="J39" s="61"/>
      <c r="K39" s="62" t="s">
        <v>51</v>
      </c>
      <c r="L39" s="62" t="s">
        <v>51</v>
      </c>
      <c r="M39" s="63"/>
      <c r="N39" s="64">
        <f>(A22*IF(A22&gt;0, Q22, 0))+(A23*IF(A23&gt;0, Q23, 0))+(A24*IF(A24&gt;0, Q24, 0))+(A26*IF(A26&gt;0, Q26, 0))+(A27*IF(A27&gt;0, Q27, 0))+(A28*IF(A28&gt;0, Q28, 0))+(A32*IF(A32&gt;0, Q32, 0))+(A34*IF(A34&gt;0, Q34, 0))+(A35*IF(A35&gt;0, Q35, 0))+(A36*IF(A36&gt;0, Q36, 0))</f>
        <v>0</v>
      </c>
      <c r="O39" s="65"/>
      <c r="P39" s="65"/>
      <c r="Q39" s="56"/>
    </row>
    <row r="40" spans="1:23" ht="15" customHeight="1" x14ac:dyDescent="0.25">
      <c r="A40" s="115"/>
      <c r="B40" s="115"/>
      <c r="C40" s="115"/>
      <c r="D40" s="115"/>
      <c r="E40" s="115"/>
      <c r="F40" s="115"/>
      <c r="G40" s="115"/>
      <c r="H40" s="115"/>
      <c r="I40" s="115"/>
      <c r="J40" s="61"/>
      <c r="K40" s="62" t="s">
        <v>48</v>
      </c>
      <c r="L40" s="62" t="s">
        <v>48</v>
      </c>
      <c r="M40" s="63"/>
      <c r="N40" s="64">
        <f>0</f>
        <v>0</v>
      </c>
      <c r="O40" s="65"/>
      <c r="P40" s="65"/>
      <c r="Q40" s="56"/>
      <c r="T40" s="17"/>
    </row>
    <row r="41" spans="1:23" ht="14.25" customHeight="1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61"/>
      <c r="K41" s="62" t="s">
        <v>49</v>
      </c>
      <c r="L41" s="62" t="s">
        <v>49</v>
      </c>
      <c r="M41" s="63"/>
      <c r="N41" s="64">
        <f>SUM(N38:N40)*13%</f>
        <v>0</v>
      </c>
      <c r="O41" s="65"/>
      <c r="P41" s="65"/>
      <c r="Q41" s="56"/>
    </row>
    <row r="42" spans="1:23" ht="15" customHeight="1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61"/>
      <c r="K42" s="62" t="s">
        <v>50</v>
      </c>
      <c r="L42" s="62" t="s">
        <v>50</v>
      </c>
      <c r="M42" s="63"/>
      <c r="N42" s="66">
        <f>SUM(N38:N41)</f>
        <v>0</v>
      </c>
      <c r="O42" s="65"/>
      <c r="P42" s="65"/>
      <c r="Q42" s="56"/>
      <c r="U42" s="17"/>
      <c r="V42" s="17"/>
      <c r="W42" s="17"/>
    </row>
    <row r="43" spans="1:23" ht="14.25" customHeight="1" x14ac:dyDescent="0.25">
      <c r="A43" s="59"/>
      <c r="B43" s="60"/>
      <c r="C43" s="58"/>
      <c r="D43" s="58"/>
      <c r="E43" s="58"/>
      <c r="F43" s="58"/>
      <c r="G43" s="58"/>
      <c r="H43" s="58"/>
      <c r="I43" s="58"/>
      <c r="J43" s="61"/>
      <c r="K43" s="67"/>
      <c r="L43" s="68"/>
      <c r="M43" s="69"/>
      <c r="N43" s="69">
        <f t="shared" ref="N43" si="6">A43*K43*L43</f>
        <v>0</v>
      </c>
      <c r="O43" s="65"/>
      <c r="P43" s="65"/>
      <c r="Q43" s="56"/>
      <c r="V43" s="17"/>
    </row>
    <row r="44" spans="1:23" ht="14.25" customHeight="1" x14ac:dyDescent="0.25">
      <c r="A44" s="59"/>
      <c r="B44" s="60"/>
      <c r="C44" s="58"/>
      <c r="D44" s="58"/>
      <c r="E44" s="58"/>
      <c r="F44" s="58"/>
      <c r="G44" s="58"/>
      <c r="H44" s="58"/>
      <c r="I44" s="58"/>
      <c r="J44" s="61"/>
      <c r="K44" s="67"/>
      <c r="L44" s="68"/>
      <c r="M44" s="69"/>
      <c r="N44" s="69"/>
      <c r="O44" s="65"/>
      <c r="P44" s="65"/>
      <c r="Q44" s="56"/>
      <c r="V44" s="17"/>
    </row>
    <row r="45" spans="1:23" ht="14.25" customHeight="1" x14ac:dyDescent="0.25">
      <c r="A45" s="59"/>
      <c r="B45" s="60"/>
      <c r="C45" s="58"/>
      <c r="D45" s="58"/>
      <c r="E45" s="58"/>
      <c r="F45" s="58"/>
      <c r="G45" s="58"/>
      <c r="H45" s="58"/>
      <c r="I45" s="58"/>
      <c r="J45" s="61"/>
      <c r="K45" s="67"/>
      <c r="L45" s="68"/>
      <c r="M45" s="69"/>
      <c r="N45" s="69"/>
      <c r="O45" s="65"/>
      <c r="P45" s="65"/>
      <c r="Q45" s="56"/>
      <c r="V45" s="17"/>
    </row>
    <row r="46" spans="1:23" ht="14.25" customHeight="1" x14ac:dyDescent="0.25">
      <c r="A46" s="59"/>
      <c r="B46" s="60"/>
      <c r="C46" s="58"/>
      <c r="D46" s="58"/>
      <c r="E46" s="58"/>
      <c r="F46" s="58"/>
      <c r="G46" s="58"/>
      <c r="H46" s="58"/>
      <c r="I46" s="58"/>
      <c r="J46" s="61"/>
      <c r="K46" s="67"/>
      <c r="L46" s="68"/>
      <c r="M46" s="69"/>
      <c r="N46" s="69"/>
      <c r="O46" s="65"/>
      <c r="P46" s="65"/>
      <c r="Q46" s="56"/>
      <c r="V46" s="17"/>
    </row>
    <row r="47" spans="1:23" ht="14.25" customHeight="1" x14ac:dyDescent="0.25">
      <c r="A47" s="59"/>
      <c r="B47" s="60"/>
      <c r="C47" s="58"/>
      <c r="D47" s="58"/>
      <c r="E47" s="58"/>
      <c r="F47" s="58"/>
      <c r="G47" s="58"/>
      <c r="H47" s="58"/>
      <c r="I47" s="58"/>
      <c r="J47" s="61"/>
      <c r="K47" s="67"/>
      <c r="L47" s="68"/>
      <c r="M47" s="69"/>
      <c r="N47" s="69"/>
      <c r="O47" s="65"/>
      <c r="P47" s="65"/>
      <c r="Q47" s="56"/>
      <c r="V47" s="17"/>
    </row>
    <row r="48" spans="1:23" ht="14.25" customHeight="1" x14ac:dyDescent="0.25">
      <c r="A48" s="59"/>
      <c r="B48" s="60"/>
      <c r="C48" s="58"/>
      <c r="D48" s="58"/>
      <c r="E48" s="58"/>
      <c r="F48" s="58"/>
      <c r="G48" s="58"/>
      <c r="H48" s="58"/>
      <c r="I48" s="58"/>
      <c r="J48" s="61"/>
      <c r="K48" s="67"/>
      <c r="L48" s="68"/>
      <c r="M48" s="69"/>
      <c r="N48" s="69"/>
      <c r="O48" s="65"/>
      <c r="P48" s="65"/>
      <c r="Q48" s="56"/>
      <c r="V48" s="17"/>
    </row>
    <row r="49" spans="1:22" ht="14.25" customHeight="1" x14ac:dyDescent="0.25">
      <c r="A49" s="59"/>
      <c r="B49" s="60"/>
      <c r="C49" s="58"/>
      <c r="D49" s="58"/>
      <c r="E49" s="58"/>
      <c r="F49" s="58"/>
      <c r="G49" s="58"/>
      <c r="H49" s="58"/>
      <c r="I49" s="58"/>
      <c r="J49" s="61"/>
      <c r="K49" s="67"/>
      <c r="L49" s="68"/>
      <c r="M49" s="69"/>
      <c r="N49" s="69"/>
      <c r="O49" s="65"/>
      <c r="P49" s="65"/>
      <c r="Q49" s="56"/>
      <c r="V49" s="17"/>
    </row>
    <row r="50" spans="1:22" ht="14.25" customHeight="1" x14ac:dyDescent="0.25">
      <c r="A50" s="59"/>
      <c r="B50" s="60"/>
      <c r="C50" s="58"/>
      <c r="D50" s="58"/>
      <c r="E50" s="58"/>
      <c r="F50" s="58"/>
      <c r="G50" s="58"/>
      <c r="H50" s="58"/>
      <c r="I50" s="58"/>
      <c r="J50" s="61"/>
      <c r="K50" s="67"/>
      <c r="L50" s="68"/>
      <c r="M50" s="69"/>
      <c r="N50" s="69"/>
      <c r="O50" s="65"/>
      <c r="P50" s="65"/>
      <c r="Q50" s="56"/>
      <c r="V50" s="17"/>
    </row>
    <row r="51" spans="1:22" ht="14.25" customHeight="1" x14ac:dyDescent="0.25">
      <c r="A51" s="59"/>
      <c r="B51" s="60"/>
      <c r="C51" s="58"/>
      <c r="D51" s="58"/>
      <c r="E51" s="58"/>
      <c r="F51" s="58"/>
      <c r="G51" s="58"/>
      <c r="H51" s="58"/>
      <c r="I51" s="58"/>
      <c r="J51" s="61"/>
      <c r="K51" s="67"/>
      <c r="L51" s="68"/>
      <c r="M51" s="69"/>
      <c r="N51" s="69"/>
      <c r="O51" s="65"/>
      <c r="P51" s="65"/>
      <c r="Q51" s="56"/>
      <c r="V51" s="17"/>
    </row>
    <row r="52" spans="1:22" ht="14.25" customHeight="1" x14ac:dyDescent="0.25">
      <c r="A52" s="59"/>
      <c r="B52" s="60"/>
      <c r="C52" s="58"/>
      <c r="D52" s="58"/>
      <c r="E52" s="58"/>
      <c r="F52" s="58"/>
      <c r="G52" s="58"/>
      <c r="H52" s="58"/>
      <c r="I52" s="58"/>
      <c r="J52" s="61"/>
      <c r="K52" s="67"/>
      <c r="L52" s="68"/>
      <c r="M52" s="69"/>
      <c r="N52" s="69"/>
      <c r="O52" s="65"/>
      <c r="P52" s="65"/>
      <c r="Q52" s="56"/>
      <c r="V52" s="17"/>
    </row>
    <row r="53" spans="1:22" ht="14.25" customHeight="1" x14ac:dyDescent="0.25">
      <c r="A53" s="59"/>
      <c r="B53" s="60"/>
      <c r="C53" s="58"/>
      <c r="D53" s="58"/>
      <c r="E53" s="58"/>
      <c r="F53" s="58"/>
      <c r="G53" s="58"/>
      <c r="H53" s="58"/>
      <c r="I53" s="58"/>
      <c r="J53" s="61"/>
      <c r="K53" s="67"/>
      <c r="L53" s="68"/>
      <c r="M53" s="69"/>
      <c r="N53" s="69"/>
      <c r="O53" s="65"/>
      <c r="P53" s="65"/>
      <c r="Q53" s="56"/>
      <c r="V53" s="17"/>
    </row>
    <row r="54" spans="1:22" ht="14.25" customHeight="1" x14ac:dyDescent="0.25">
      <c r="A54" s="59"/>
      <c r="B54" s="60"/>
      <c r="C54" s="58"/>
      <c r="D54" s="58"/>
      <c r="E54" s="58"/>
      <c r="F54" s="58"/>
      <c r="G54" s="58"/>
      <c r="H54" s="58"/>
      <c r="I54" s="58"/>
      <c r="J54" s="61"/>
      <c r="K54" s="67"/>
      <c r="L54" s="68"/>
      <c r="M54" s="69"/>
      <c r="N54" s="69"/>
      <c r="O54" s="65"/>
      <c r="P54" s="65"/>
      <c r="Q54" s="56"/>
      <c r="V54" s="17"/>
    </row>
    <row r="55" spans="1:22" ht="14.25" customHeight="1" x14ac:dyDescent="0.25">
      <c r="A55" s="59"/>
      <c r="B55" s="60"/>
      <c r="C55" s="58"/>
      <c r="D55" s="58"/>
      <c r="E55" s="58"/>
      <c r="F55" s="58"/>
      <c r="G55" s="58"/>
      <c r="H55" s="58"/>
      <c r="I55" s="58"/>
      <c r="J55" s="61"/>
      <c r="K55" s="67"/>
      <c r="L55" s="68"/>
      <c r="M55" s="69"/>
      <c r="N55" s="69"/>
      <c r="O55" s="65"/>
      <c r="P55" s="65"/>
      <c r="Q55" s="56"/>
      <c r="V55" s="17"/>
    </row>
    <row r="56" spans="1:22" ht="14.25" customHeight="1" x14ac:dyDescent="0.25">
      <c r="A56" s="59"/>
      <c r="B56" s="60"/>
      <c r="C56" s="58"/>
      <c r="D56" s="58"/>
      <c r="E56" s="58"/>
      <c r="F56" s="58"/>
      <c r="G56" s="58"/>
      <c r="H56" s="58"/>
      <c r="I56" s="58"/>
      <c r="J56" s="61"/>
      <c r="K56" s="67"/>
      <c r="L56" s="68"/>
      <c r="M56" s="69"/>
      <c r="N56" s="69"/>
      <c r="O56" s="65"/>
      <c r="P56" s="65"/>
      <c r="Q56" s="56"/>
      <c r="V56" s="17"/>
    </row>
    <row r="57" spans="1:22" ht="14.25" customHeight="1" x14ac:dyDescent="0.25">
      <c r="A57" s="59"/>
      <c r="B57" s="60"/>
      <c r="C57" s="58"/>
      <c r="D57" s="58"/>
      <c r="E57" s="58"/>
      <c r="F57" s="58"/>
      <c r="G57" s="58"/>
      <c r="H57" s="58"/>
      <c r="I57" s="58"/>
      <c r="J57" s="61"/>
      <c r="K57" s="67"/>
      <c r="L57" s="68"/>
      <c r="M57" s="69"/>
      <c r="N57" s="69"/>
      <c r="O57" s="65"/>
      <c r="P57" s="65"/>
      <c r="Q57" s="56"/>
      <c r="V57" s="17"/>
    </row>
    <row r="58" spans="1:22" ht="14.25" customHeight="1" x14ac:dyDescent="0.25">
      <c r="A58" s="59"/>
      <c r="B58" s="60"/>
      <c r="C58" s="58"/>
      <c r="D58" s="58"/>
      <c r="E58" s="58"/>
      <c r="F58" s="58"/>
      <c r="G58" s="58"/>
      <c r="H58" s="58"/>
      <c r="I58" s="58"/>
      <c r="J58" s="61"/>
      <c r="K58" s="67"/>
      <c r="L58" s="68"/>
      <c r="M58" s="69"/>
      <c r="N58" s="69"/>
      <c r="O58" s="65"/>
      <c r="P58" s="65"/>
      <c r="Q58" s="56"/>
      <c r="V58" s="17"/>
    </row>
    <row r="59" spans="1:22" ht="14.25" customHeight="1" x14ac:dyDescent="0.25">
      <c r="A59" s="59"/>
      <c r="B59" s="60"/>
      <c r="C59" s="58"/>
      <c r="D59" s="58"/>
      <c r="E59" s="58"/>
      <c r="F59" s="58"/>
      <c r="G59" s="58"/>
      <c r="H59" s="58"/>
      <c r="I59" s="58"/>
      <c r="J59" s="61"/>
      <c r="K59" s="67"/>
      <c r="L59" s="68"/>
      <c r="M59" s="69"/>
      <c r="N59" s="69"/>
      <c r="O59" s="65"/>
      <c r="P59" s="65"/>
      <c r="Q59" s="56"/>
      <c r="V59" s="17"/>
    </row>
    <row r="60" spans="1:22" ht="14.25" customHeight="1" x14ac:dyDescent="0.25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65"/>
      <c r="P60" s="65"/>
      <c r="Q60" s="56"/>
    </row>
    <row r="61" spans="1:22" ht="56.65" customHeight="1" x14ac:dyDescent="0.25">
      <c r="A61" s="106" t="s">
        <v>44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65"/>
      <c r="P61" s="65"/>
    </row>
    <row r="62" spans="1:22" s="73" customFormat="1" ht="15" customHeight="1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1"/>
      <c r="P62" s="71"/>
      <c r="Q62" s="72"/>
      <c r="R62" s="72"/>
    </row>
    <row r="63" spans="1:22" ht="15" customHeigh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5"/>
      <c r="P63" s="65"/>
    </row>
    <row r="64" spans="1:22" ht="18" customHeight="1" x14ac:dyDescent="0.2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ht="10.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ht="16.5" customHeight="1" x14ac:dyDescent="0.25">
      <c r="A66" s="75"/>
      <c r="D66" s="76"/>
    </row>
    <row r="67" spans="1:14" ht="16.5" customHeight="1" x14ac:dyDescent="0.25">
      <c r="A67" s="75"/>
      <c r="D67" s="76"/>
    </row>
    <row r="68" spans="1:14" ht="16.5" customHeight="1" x14ac:dyDescent="0.25">
      <c r="A68" s="75"/>
      <c r="D68" s="76"/>
    </row>
    <row r="69" spans="1:14" ht="16.5" customHeight="1" x14ac:dyDescent="0.25">
      <c r="A69" s="75"/>
      <c r="B69" s="77"/>
      <c r="D69" s="76"/>
    </row>
    <row r="70" spans="1:14" ht="16.5" customHeight="1" x14ac:dyDescent="0.25">
      <c r="A70" s="75"/>
      <c r="B70" s="77"/>
      <c r="D70" s="76"/>
    </row>
    <row r="71" spans="1:14" ht="16.5" customHeight="1" x14ac:dyDescent="0.25">
      <c r="A71" s="75"/>
      <c r="D71" s="76"/>
    </row>
    <row r="72" spans="1:14" ht="16.5" customHeight="1" x14ac:dyDescent="0.25">
      <c r="A72" s="75"/>
      <c r="B72" s="77"/>
      <c r="D72" s="76"/>
    </row>
    <row r="73" spans="1:14" ht="16.5" customHeight="1" x14ac:dyDescent="0.25">
      <c r="A73" s="75"/>
      <c r="B73" s="77"/>
      <c r="D73" s="76"/>
    </row>
    <row r="74" spans="1:14" ht="16.5" customHeight="1" x14ac:dyDescent="0.25">
      <c r="A74" s="75"/>
      <c r="D74" s="76"/>
    </row>
    <row r="75" spans="1:14" ht="16.5" customHeight="1" x14ac:dyDescent="0.25">
      <c r="A75" s="75"/>
      <c r="D75" s="76"/>
    </row>
    <row r="76" spans="1:14" ht="16.5" customHeight="1" x14ac:dyDescent="0.25">
      <c r="A76" s="75"/>
      <c r="D76" s="76"/>
    </row>
    <row r="77" spans="1:14" ht="16.5" customHeight="1" x14ac:dyDescent="0.25">
      <c r="D77" s="76"/>
    </row>
    <row r="78" spans="1:14" ht="16.5" customHeight="1" x14ac:dyDescent="0.25">
      <c r="D78" s="76"/>
    </row>
    <row r="79" spans="1:14" ht="16.5" customHeight="1" x14ac:dyDescent="0.25">
      <c r="D79" s="76"/>
    </row>
    <row r="80" spans="1:14" ht="16.5" customHeight="1" x14ac:dyDescent="0.25">
      <c r="D80" s="76"/>
    </row>
    <row r="81" spans="1:4" ht="16.5" customHeight="1" x14ac:dyDescent="0.25">
      <c r="D81" s="76"/>
    </row>
    <row r="82" spans="1:4" ht="16.5" customHeight="1" x14ac:dyDescent="0.25">
      <c r="D82" s="76"/>
    </row>
    <row r="83" spans="1:4" ht="16.5" customHeight="1" x14ac:dyDescent="0.25">
      <c r="D83" s="76"/>
    </row>
    <row r="84" spans="1:4" ht="16.5" customHeight="1" x14ac:dyDescent="0.25">
      <c r="D84" s="76"/>
    </row>
    <row r="85" spans="1:4" ht="16.5" customHeight="1" x14ac:dyDescent="0.25">
      <c r="A85" s="78"/>
      <c r="B85" s="78"/>
      <c r="C85" s="78"/>
      <c r="D85" s="79"/>
    </row>
    <row r="86" spans="1:4" x14ac:dyDescent="0.25">
      <c r="A86" s="80" t="s">
        <v>25</v>
      </c>
      <c r="B86" s="81" t="s">
        <v>26</v>
      </c>
      <c r="C86" s="82" t="s">
        <v>27</v>
      </c>
      <c r="D86" s="83" t="s">
        <v>33</v>
      </c>
    </row>
    <row r="87" spans="1:4" x14ac:dyDescent="0.25">
      <c r="A87" s="84" t="s">
        <v>24</v>
      </c>
      <c r="B87" s="85">
        <v>0</v>
      </c>
      <c r="C87" s="85">
        <v>0.15</v>
      </c>
      <c r="D87" s="83" t="s">
        <v>28</v>
      </c>
    </row>
    <row r="88" spans="1:4" x14ac:dyDescent="0.25">
      <c r="A88" s="84" t="s">
        <v>16</v>
      </c>
      <c r="B88" s="85">
        <v>0</v>
      </c>
      <c r="C88" s="85">
        <v>0.15</v>
      </c>
      <c r="D88" s="86" t="s">
        <v>29</v>
      </c>
    </row>
    <row r="89" spans="1:4" x14ac:dyDescent="0.25">
      <c r="A89" s="84" t="s">
        <v>34</v>
      </c>
      <c r="B89" s="85">
        <v>0</v>
      </c>
      <c r="C89" s="85">
        <v>0.15</v>
      </c>
      <c r="D89" s="87" t="s">
        <v>30</v>
      </c>
    </row>
    <row r="90" spans="1:4" x14ac:dyDescent="0.25">
      <c r="A90" s="84" t="s">
        <v>17</v>
      </c>
      <c r="B90" s="85">
        <v>0</v>
      </c>
      <c r="C90" s="85">
        <v>0.15</v>
      </c>
      <c r="D90" s="86" t="s">
        <v>31</v>
      </c>
    </row>
    <row r="91" spans="1:4" x14ac:dyDescent="0.25">
      <c r="A91" s="84" t="s">
        <v>18</v>
      </c>
      <c r="B91" s="88">
        <v>9.9750000000000005E-2</v>
      </c>
      <c r="C91" s="85">
        <v>0.05</v>
      </c>
      <c r="D91" s="86" t="s">
        <v>32</v>
      </c>
    </row>
    <row r="92" spans="1:4" x14ac:dyDescent="0.25">
      <c r="A92" s="84" t="s">
        <v>19</v>
      </c>
      <c r="B92" s="85">
        <v>0</v>
      </c>
      <c r="C92" s="85">
        <v>0.13</v>
      </c>
      <c r="D92" s="86"/>
    </row>
    <row r="93" spans="1:4" x14ac:dyDescent="0.25">
      <c r="A93" s="84" t="s">
        <v>20</v>
      </c>
      <c r="B93" s="85">
        <v>0.08</v>
      </c>
      <c r="C93" s="85">
        <v>0.05</v>
      </c>
      <c r="D93" s="86"/>
    </row>
    <row r="94" spans="1:4" x14ac:dyDescent="0.25">
      <c r="A94" s="84" t="s">
        <v>21</v>
      </c>
      <c r="B94" s="85">
        <v>0.06</v>
      </c>
      <c r="C94" s="85">
        <v>0.05</v>
      </c>
      <c r="D94" s="86"/>
    </row>
    <row r="95" spans="1:4" x14ac:dyDescent="0.25">
      <c r="A95" s="84" t="s">
        <v>22</v>
      </c>
      <c r="B95" s="85">
        <v>0</v>
      </c>
      <c r="C95" s="85">
        <v>0.05</v>
      </c>
      <c r="D95" s="86"/>
    </row>
    <row r="96" spans="1:4" x14ac:dyDescent="0.25">
      <c r="A96" s="84" t="s">
        <v>23</v>
      </c>
      <c r="B96" s="85">
        <v>7.0000000000000007E-2</v>
      </c>
      <c r="C96" s="85">
        <v>0.05</v>
      </c>
      <c r="D96" s="86"/>
    </row>
    <row r="97" spans="1:4" x14ac:dyDescent="0.25">
      <c r="A97" s="86"/>
      <c r="B97" s="86"/>
      <c r="C97" s="86"/>
      <c r="D97" s="86"/>
    </row>
    <row r="98" spans="1:4" x14ac:dyDescent="0.25">
      <c r="A98" s="89" t="s">
        <v>35</v>
      </c>
      <c r="B98" s="86"/>
      <c r="C98" s="86"/>
      <c r="D98" s="86"/>
    </row>
    <row r="99" spans="1:4" x14ac:dyDescent="0.25">
      <c r="A99" s="90">
        <v>1</v>
      </c>
      <c r="B99" s="86"/>
      <c r="C99" s="86"/>
      <c r="D99" s="86"/>
    </row>
    <row r="100" spans="1:4" x14ac:dyDescent="0.25">
      <c r="A100" s="90">
        <v>2</v>
      </c>
      <c r="B100" s="86"/>
      <c r="C100" s="86"/>
      <c r="D100" s="86"/>
    </row>
    <row r="101" spans="1:4" x14ac:dyDescent="0.25">
      <c r="A101" s="90">
        <v>3</v>
      </c>
      <c r="B101" s="86"/>
      <c r="C101" s="86"/>
      <c r="D101" s="86"/>
    </row>
    <row r="102" spans="1:4" x14ac:dyDescent="0.25">
      <c r="A102" s="90">
        <v>4</v>
      </c>
      <c r="B102" s="86"/>
      <c r="C102" s="86"/>
      <c r="D102" s="86"/>
    </row>
    <row r="103" spans="1:4" x14ac:dyDescent="0.25">
      <c r="A103" s="90">
        <v>5</v>
      </c>
      <c r="B103" s="86"/>
      <c r="C103" s="86"/>
      <c r="D103" s="86"/>
    </row>
    <row r="104" spans="1:4" x14ac:dyDescent="0.25">
      <c r="A104" s="78"/>
      <c r="B104" s="78"/>
      <c r="C104" s="78"/>
      <c r="D104" s="78"/>
    </row>
    <row r="105" spans="1:4" x14ac:dyDescent="0.25">
      <c r="A105" s="78"/>
      <c r="B105" s="78"/>
      <c r="C105" s="78"/>
      <c r="D105" s="78"/>
    </row>
  </sheetData>
  <sheetProtection algorithmName="SHA-512" hashValue="fN1BHhoi/Um8a0PDfDNubD4jI1IL9LuKKPji/NYQVSboceaVwKcXJd3LZnVbBfWPjY8gem7epO6m1ayhf9zhWA==" saltValue="kKAaZrTEi2CJSGuKQ3atJA==" spinCount="100000" sheet="1" objects="1" scenarios="1" selectLockedCells="1"/>
  <mergeCells count="28">
    <mergeCell ref="G1:J1"/>
    <mergeCell ref="K1:N1"/>
    <mergeCell ref="A13:N13"/>
    <mergeCell ref="A14:N14"/>
    <mergeCell ref="A15:N15"/>
    <mergeCell ref="B7:D7"/>
    <mergeCell ref="B9:D9"/>
    <mergeCell ref="I9:N9"/>
    <mergeCell ref="B2:D2"/>
    <mergeCell ref="L5:N5"/>
    <mergeCell ref="L6:N6"/>
    <mergeCell ref="L7:N7"/>
    <mergeCell ref="B8:D8"/>
    <mergeCell ref="A64:N64"/>
    <mergeCell ref="B3:D3"/>
    <mergeCell ref="B4:D4"/>
    <mergeCell ref="I2:N2"/>
    <mergeCell ref="I3:N3"/>
    <mergeCell ref="I4:N4"/>
    <mergeCell ref="A60:N60"/>
    <mergeCell ref="A61:N61"/>
    <mergeCell ref="A16:N16"/>
    <mergeCell ref="A18:N18"/>
    <mergeCell ref="A17:N17"/>
    <mergeCell ref="I10:N10"/>
    <mergeCell ref="A39:I42"/>
    <mergeCell ref="C20:I20"/>
    <mergeCell ref="A29:N29"/>
  </mergeCells>
  <phoneticPr fontId="2" type="noConversion"/>
  <dataValidations disablePrompts="1" count="3">
    <dataValidation type="list" allowBlank="1" showInputMessage="1" showErrorMessage="1" sqref="A103" xr:uid="{00000000-0002-0000-0000-000000000000}">
      <formula1>"a136:a141"</formula1>
    </dataValidation>
    <dataValidation type="list" showInputMessage="1" showErrorMessage="1" sqref="D1" xr:uid="{00000000-0002-0000-0000-000002000000}">
      <formula1>$A$86:$A$96</formula1>
    </dataValidation>
    <dataValidation type="list" allowBlank="1" showInputMessage="1" showErrorMessage="1" sqref="F1" xr:uid="{00000000-0002-0000-0000-000003000000}">
      <formula1>$A$98:$A$103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63" fitToHeight="0" orientation="portrait" r:id="rId1"/>
  <headerFooter scaleWithDoc="0" alignWithMargins="0">
    <oddFooter>&amp;L&amp;8&amp;F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haredContentType xmlns="Microsoft.SharePoint.Taxonomy.ContentTypeSync" SourceId="1f0710b3-835f-424b-90e1-4e618a523134" ContentTypeId="0x0101003512114D6AEDEE439BC9274F5DA7B4E9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c61509-4d8d-46f6-bf7e-dd1af6466c16">
      <Value>9</Value>
      <Value>15</Value>
      <Value>13</Value>
    </TaxCatchAll>
    <e1dcb9d4f6fd424e8295232a287185e3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1dcb9d4f6fd424e8295232a287185e3>
    <e77b33b1bde14fc4aa83ff017914e115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77b33b1bde14fc4aa83ff017914e115>
    <FreemanDescription xmlns="f5c61509-4d8d-46f6-bf7e-dd1af6466c16" xsi:nil="true"/>
    <o17394bb30bc440bb3e4a17dd836c93b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758d8b00-28cc-4928-8f89-408ea3e8d309</TermId>
        </TermInfo>
      </Terms>
    </o17394bb30bc440bb3e4a17dd836c93b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reeman Document" ma:contentTypeID="0x0101003512114D6AEDEE439BC9274F5DA7B4E9003ED1D3C52426A943A476418BF85335CD" ma:contentTypeVersion="3" ma:contentTypeDescription="" ma:contentTypeScope="" ma:versionID="085600f9fe19334bbccfcb53528c054b">
  <xsd:schema xmlns:xsd="http://www.w3.org/2001/XMLSchema" xmlns:xs="http://www.w3.org/2001/XMLSchema" xmlns:p="http://schemas.microsoft.com/office/2006/metadata/properties" xmlns:ns2="f5c61509-4d8d-46f6-bf7e-dd1af6466c16" targetNamespace="http://schemas.microsoft.com/office/2006/metadata/properties" ma:root="true" ma:fieldsID="bb9338e1e8370e65142ffa721425ea10" ns2:_="">
    <xsd:import namespace="f5c61509-4d8d-46f6-bf7e-dd1af6466c16"/>
    <xsd:element name="properties">
      <xsd:complexType>
        <xsd:sequence>
          <xsd:element name="documentManagement">
            <xsd:complexType>
              <xsd:all>
                <xsd:element ref="ns2:e1dcb9d4f6fd424e8295232a287185e3" minOccurs="0"/>
                <xsd:element ref="ns2:TaxCatchAll" minOccurs="0"/>
                <xsd:element ref="ns2:TaxCatchAllLabel" minOccurs="0"/>
                <xsd:element ref="ns2:e77b33b1bde14fc4aa83ff017914e115" minOccurs="0"/>
                <xsd:element ref="ns2:o17394bb30bc440bb3e4a17dd836c93b" minOccurs="0"/>
                <xsd:element ref="ns2:Freeman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61509-4d8d-46f6-bf7e-dd1af6466c16" elementFormDefault="qualified">
    <xsd:import namespace="http://schemas.microsoft.com/office/2006/documentManagement/types"/>
    <xsd:import namespace="http://schemas.microsoft.com/office/infopath/2007/PartnerControls"/>
    <xsd:element name="e1dcb9d4f6fd424e8295232a287185e3" ma:index="8" nillable="true" ma:taxonomy="true" ma:internalName="e1dcb9d4f6fd424e8295232a287185e3" ma:taxonomyFieldName="FreemanLocation" ma:displayName="Freeman Location" ma:indexed="true" ma:readOnly="false" ma:default="" ma:fieldId="{e1dcb9d4-f6fd-424e-8295-232a287185e3}" ma:sspId="1f0710b3-835f-424b-90e1-4e618a523134" ma:termSetId="7b718689-3652-45d4-8e6b-ffef5905d3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a163a74-b61e-4644-8e27-721f0d06e121}" ma:internalName="TaxCatchAll" ma:showField="CatchAllData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a163a74-b61e-4644-8e27-721f0d06e121}" ma:internalName="TaxCatchAllLabel" ma:readOnly="true" ma:showField="CatchAllDataLabel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7b33b1bde14fc4aa83ff017914e115" ma:index="12" nillable="true" ma:taxonomy="true" ma:internalName="e77b33b1bde14fc4aa83ff017914e115" ma:taxonomyFieldName="BusinessArea" ma:displayName="Business Area" ma:indexed="true" ma:readOnly="false" ma:default="" ma:fieldId="{e77b33b1-bde1-4fc4-aa83-ff017914e115}" ma:sspId="1f0710b3-835f-424b-90e1-4e618a523134" ma:termSetId="5b68540b-6d6d-41e2-a61c-174528c32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7394bb30bc440bb3e4a17dd836c93b" ma:index="14" nillable="true" ma:taxonomy="true" ma:internalName="o17394bb30bc440bb3e4a17dd836c93b" ma:taxonomyFieldName="DocumentType" ma:displayName="Document Type" ma:indexed="true" ma:readOnly="false" ma:default="" ma:fieldId="{817394bb-30bc-440b-b3e4-a17dd836c93b}" ma:sspId="1f0710b3-835f-424b-90e1-4e618a523134" ma:termSetId="f407d369-bd44-44d2-82a0-dec65193a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reemanDescription" ma:index="16" nillable="true" ma:displayName="Description" ma:internalName="Freeman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F1799A-D204-47D9-9CA2-D024F780C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0623D-57A1-4510-B3FD-1D4E2F4BCAD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4404735-064A-4CA1-A814-35871301B09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0B856F5-DB28-48F9-B42B-F3321700F002}">
  <ds:schemaRefs>
    <ds:schemaRef ds:uri="f5c61509-4d8d-46f6-bf7e-dd1af6466c1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079FE0D4-3CD5-48DF-A8FD-B416B0637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61509-4d8d-46f6-bf7e-dd1af6466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EXHIBITOR ORDER FORM</vt:lpstr>
      <vt:lpstr>'EXHIBITOR ORDER FORM'!Print_Area</vt:lpstr>
    </vt:vector>
  </TitlesOfParts>
  <Company>AVW-TELAV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I.T.Department</dc:creator>
  <cp:lastModifiedBy>Paolo De Berardinis</cp:lastModifiedBy>
  <cp:lastPrinted>2022-04-13T17:43:19Z</cp:lastPrinted>
  <dcterms:created xsi:type="dcterms:W3CDTF">2007-02-05T22:05:48Z</dcterms:created>
  <dcterms:modified xsi:type="dcterms:W3CDTF">2022-08-12T10:18:51Z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DocumentType">
    <vt:lpwstr>13;#Form|758d8b00-28cc-4928-8f89-408ea3e8d309</vt:lpwstr>
  </property>
  <property fmtid="{D5CDD505-2E9C-101B-9397-08002B2CF9AE}" pid="5" name="FreemanLocation">
    <vt:lpwstr>15;#Freeman Audio Visual Canada|4280a9a0-f770-445a-8871-cdce01e32931</vt:lpwstr>
  </property>
  <property fmtid="{D5CDD505-2E9C-101B-9397-08002B2CF9AE}" pid="6" name="BusinessArea">
    <vt:lpwstr>9;#Freeman Audio Visual Canada|4280a9a0-f770-445a-8871-cdce01e32931</vt:lpwstr>
  </property>
  <property fmtid="{D5CDD505-2E9C-101B-9397-08002B2CF9AE}" pid="7" name="Order">
    <vt:lpwstr>78900.0000000000</vt:lpwstr>
  </property>
  <property fmtid="{D5CDD505-2E9C-101B-9397-08002B2CF9AE}" pid="8" name="Doc Type">
    <vt:lpwstr>Master Forms</vt:lpwstr>
  </property>
</Properties>
</file>